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290" windowHeight="6270" firstSheet="1" activeTab="4"/>
  </bookViews>
  <sheets>
    <sheet name="Cykloservisy - zdrojová data" sheetId="1" r:id="rId1"/>
    <sheet name="Bikeři - zdrojová data" sheetId="2" r:id="rId2"/>
    <sheet name="Cykloservisy vyhodnocení" sheetId="3" r:id="rId3"/>
    <sheet name="Bikeři vyhodnocení" sheetId="4" r:id="rId4"/>
    <sheet name="Cenový návrh" sheetId="5" r:id="rId5"/>
  </sheets>
  <definedNames/>
  <calcPr fullCalcOnLoad="1"/>
</workbook>
</file>

<file path=xl/comments1.xml><?xml version="1.0" encoding="utf-8"?>
<comments xmlns="http://schemas.openxmlformats.org/spreadsheetml/2006/main">
  <authors>
    <author>Lenka Kom?rkov?</author>
  </authors>
  <commentList>
    <comment ref="B1" authorId="0">
      <text>
        <r>
          <rPr>
            <sz val="8"/>
            <rFont val="Tahoma"/>
            <family val="0"/>
          </rPr>
          <t xml:space="preserve">vložit: M/Z
</t>
        </r>
      </text>
    </comment>
    <comment ref="C1" authorId="0">
      <text>
        <r>
          <rPr>
            <sz val="8"/>
            <rFont val="Tahoma"/>
            <family val="0"/>
          </rPr>
          <t xml:space="preserve">vložit: celé roky
</t>
        </r>
      </text>
    </comment>
    <comment ref="D1" authorId="0">
      <text>
        <r>
          <rPr>
            <sz val="8"/>
            <rFont val="Tahoma"/>
            <family val="0"/>
          </rPr>
          <t xml:space="preserve">vložit: 1/0
</t>
        </r>
      </text>
    </comment>
    <comment ref="AH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I1" authorId="0">
      <text>
        <r>
          <rPr>
            <b/>
            <sz val="8"/>
            <rFont val="Tahoma"/>
            <family val="0"/>
          </rPr>
          <t>vložit: ano/ne</t>
        </r>
      </text>
    </comment>
    <comment ref="AJ1" authorId="0">
      <text>
        <r>
          <rPr>
            <sz val="8"/>
            <rFont val="Tahoma"/>
            <family val="0"/>
          </rPr>
          <t xml:space="preserve">vložit: název lokality / x
</t>
        </r>
      </text>
    </comment>
    <comment ref="AK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L1" authorId="0">
      <text>
        <r>
          <rPr>
            <sz val="8"/>
            <rFont val="Tahoma"/>
            <family val="0"/>
          </rPr>
          <t xml:space="preserve">vložit: 1/2/3/4/5
</t>
        </r>
      </text>
    </comment>
    <comment ref="AM1" authorId="0">
      <text>
        <r>
          <rPr>
            <sz val="8"/>
            <rFont val="Tahoma"/>
            <family val="0"/>
          </rPr>
          <t xml:space="preserve">vložit: ano/ne
</t>
        </r>
      </text>
    </comment>
    <comment ref="S1" authorId="0">
      <text>
        <r>
          <rPr>
            <sz val="8"/>
            <rFont val="Tahoma"/>
            <family val="0"/>
          </rPr>
          <t xml:space="preserve">vložit: 1/0
</t>
        </r>
      </text>
    </comment>
  </commentList>
</comments>
</file>

<file path=xl/comments2.xml><?xml version="1.0" encoding="utf-8"?>
<comments xmlns="http://schemas.openxmlformats.org/spreadsheetml/2006/main">
  <authors>
    <author>Lenka Kom?rkov?</author>
  </authors>
  <commentList>
    <comment ref="B1" authorId="0">
      <text>
        <r>
          <rPr>
            <sz val="8"/>
            <rFont val="Tahoma"/>
            <family val="0"/>
          </rPr>
          <t xml:space="preserve">vložit: M/Z
</t>
        </r>
      </text>
    </comment>
    <comment ref="C1" authorId="0">
      <text>
        <r>
          <rPr>
            <sz val="8"/>
            <rFont val="Tahoma"/>
            <family val="0"/>
          </rPr>
          <t xml:space="preserve">vložit: celé roky
</t>
        </r>
      </text>
    </comment>
    <comment ref="D1" authorId="0">
      <text>
        <r>
          <rPr>
            <sz val="8"/>
            <rFont val="Tahoma"/>
            <family val="0"/>
          </rPr>
          <t xml:space="preserve">vložit: 1/0
</t>
        </r>
      </text>
    </comment>
    <comment ref="S1" authorId="0">
      <text>
        <r>
          <rPr>
            <sz val="8"/>
            <rFont val="Tahoma"/>
            <family val="0"/>
          </rPr>
          <t xml:space="preserve">vložit: 1/0
</t>
        </r>
      </text>
    </comment>
    <comment ref="AH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I1" authorId="0">
      <text>
        <r>
          <rPr>
            <b/>
            <sz val="8"/>
            <rFont val="Tahoma"/>
            <family val="0"/>
          </rPr>
          <t>vložit: ano/ne</t>
        </r>
      </text>
    </comment>
    <comment ref="AJ1" authorId="0">
      <text>
        <r>
          <rPr>
            <sz val="8"/>
            <rFont val="Tahoma"/>
            <family val="0"/>
          </rPr>
          <t xml:space="preserve">vložit: název lokality / x
</t>
        </r>
      </text>
    </comment>
    <comment ref="AK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L1" authorId="0">
      <text>
        <r>
          <rPr>
            <sz val="8"/>
            <rFont val="Tahoma"/>
            <family val="0"/>
          </rPr>
          <t xml:space="preserve">vložit: 1/2/3/4/5
</t>
        </r>
      </text>
    </comment>
    <comment ref="AM1" authorId="0">
      <text>
        <r>
          <rPr>
            <sz val="8"/>
            <rFont val="Tahoma"/>
            <family val="0"/>
          </rPr>
          <t xml:space="preserve">vložit: ano/ne
</t>
        </r>
      </text>
    </comment>
  </commentList>
</comments>
</file>

<file path=xl/sharedStrings.xml><?xml version="1.0" encoding="utf-8"?>
<sst xmlns="http://schemas.openxmlformats.org/spreadsheetml/2006/main" count="894" uniqueCount="246">
  <si>
    <t>id</t>
  </si>
  <si>
    <t>pohlavi</t>
  </si>
  <si>
    <t>vek</t>
  </si>
  <si>
    <t>silnicni1</t>
  </si>
  <si>
    <t>drahova1</t>
  </si>
  <si>
    <t>otazka3</t>
  </si>
  <si>
    <t>otazka4</t>
  </si>
  <si>
    <t>otazka4b</t>
  </si>
  <si>
    <t>ano</t>
  </si>
  <si>
    <t>ne</t>
  </si>
  <si>
    <t>x</t>
  </si>
  <si>
    <t>otazka5</t>
  </si>
  <si>
    <t>otazka6</t>
  </si>
  <si>
    <t>otazka7</t>
  </si>
  <si>
    <t>komentář:</t>
  </si>
  <si>
    <t>bmx1</t>
  </si>
  <si>
    <t>cyklokros1</t>
  </si>
  <si>
    <t>downhill1</t>
  </si>
  <si>
    <t>crosscountry1</t>
  </si>
  <si>
    <t>marathon1</t>
  </si>
  <si>
    <t>fourcross1</t>
  </si>
  <si>
    <t>spor.turistika1</t>
  </si>
  <si>
    <t>krasojizda1</t>
  </si>
  <si>
    <t>kolova1</t>
  </si>
  <si>
    <t>freestyle1</t>
  </si>
  <si>
    <t>cyklotrial1</t>
  </si>
  <si>
    <t>jina1</t>
  </si>
  <si>
    <t>ne1</t>
  </si>
  <si>
    <t>silnicni2</t>
  </si>
  <si>
    <t>drahova2</t>
  </si>
  <si>
    <t>bmx2</t>
  </si>
  <si>
    <t>cyklokros2</t>
  </si>
  <si>
    <t>downhill2</t>
  </si>
  <si>
    <t>crosscountry2</t>
  </si>
  <si>
    <t>marathon2</t>
  </si>
  <si>
    <t>fourcross2</t>
  </si>
  <si>
    <t>spor.turistika2</t>
  </si>
  <si>
    <t>krasojizda2</t>
  </si>
  <si>
    <t>kolova2</t>
  </si>
  <si>
    <t>freestyle2</t>
  </si>
  <si>
    <t>cyklotrial2</t>
  </si>
  <si>
    <t>jina2</t>
  </si>
  <si>
    <t>ne2</t>
  </si>
  <si>
    <t>M</t>
  </si>
  <si>
    <t>Z</t>
  </si>
  <si>
    <t xml:space="preserve">M </t>
  </si>
  <si>
    <t>Billa</t>
  </si>
  <si>
    <t>Více zapojit mládež do cyklistiky.</t>
  </si>
  <si>
    <t>Zborov</t>
  </si>
  <si>
    <t>Nežárka</t>
  </si>
  <si>
    <t xml:space="preserve">Více dbát na bezpečnost starých lidí a dětí. </t>
  </si>
  <si>
    <t>Nutné budovat cyklostezky přes Jindřichův Hradec.</t>
  </si>
  <si>
    <t xml:space="preserve">Z </t>
  </si>
  <si>
    <t xml:space="preserve">Město by mělo více podporovat jiné sporty než hokej a fotbal. </t>
  </si>
  <si>
    <t>Nežárka, Hvězdárna</t>
  </si>
  <si>
    <t>Viditelná absence cyklistiky v dopravní politice. Nedostatek spolupráce s MTB cyklistikou.</t>
  </si>
  <si>
    <t>Děbolín, Fruko</t>
  </si>
  <si>
    <t>Landštejn</t>
  </si>
  <si>
    <t>Pokračovat v budování cyklostezek.</t>
  </si>
  <si>
    <t>Měly by se používat zpětná zrcátka, měla by být lepší finanční dostupnost trojkolek pro staré lidi.</t>
  </si>
  <si>
    <t>Hvězdárna, Vajgar</t>
  </si>
  <si>
    <t>Nezájem města o podporu MTB cyklistů.</t>
  </si>
  <si>
    <t>Lépe organizovat cykloturistické oddíly.</t>
  </si>
  <si>
    <t>Zlepšit přístup k cyklistice.</t>
  </si>
  <si>
    <t>Lepší možnosti využití pro cyklistiku.</t>
  </si>
  <si>
    <t>Měl by být levnější spinning.</t>
  </si>
  <si>
    <t>Málo poskytovaných peněz pro cyklistické kluby.</t>
  </si>
  <si>
    <t>Musíte zvětšit vzorek pro tuto anketu.</t>
  </si>
  <si>
    <t>Větší podpora cyklistiky.</t>
  </si>
  <si>
    <t>Omezit pohyb cyklistů na silnicích 1. tříd.</t>
  </si>
  <si>
    <t xml:space="preserve">Zlepšit přístup k cyklistice, podpora by měla být větší. </t>
  </si>
  <si>
    <t>Billa, Nežárka</t>
  </si>
  <si>
    <t>Děbolín</t>
  </si>
  <si>
    <t>Zbudovat nové cyklostezky po městě.</t>
  </si>
  <si>
    <t xml:space="preserve">Řidiči aut jsou neohleduplní vůči cyklistům. </t>
  </si>
  <si>
    <t>Více podpořit stavbu cyklostezek.</t>
  </si>
  <si>
    <t>Větší podpora cyklistiky - budování cyklostezek.</t>
  </si>
  <si>
    <t>Nedostatečná podpora města vůči cyklistice.</t>
  </si>
  <si>
    <t xml:space="preserve">Billa </t>
  </si>
  <si>
    <t>Více podporovat stavbu cyklostezek.</t>
  </si>
  <si>
    <t>Billa, Hvězdárna</t>
  </si>
  <si>
    <t>Měla by zde být větší podpora cyklistiky.</t>
  </si>
  <si>
    <t xml:space="preserve">Více podporovat stavbu speciálních míst, určených dětské cyklistice.  </t>
  </si>
  <si>
    <t>Více podporovat cyklistiku - stavba cyklostezek.</t>
  </si>
  <si>
    <t xml:space="preserve">Město by mělo více podporovat cyklistiku. </t>
  </si>
  <si>
    <t xml:space="preserve">ano </t>
  </si>
  <si>
    <t>Hvězdárna</t>
  </si>
  <si>
    <t>Měly by se zastavit dotace pro výstavbu hřišť (fotbal) a začít více podporovat rozvoj cyklistiky.</t>
  </si>
  <si>
    <t>Hradec</t>
  </si>
  <si>
    <t xml:space="preserve">Město by mělo dělat větší náhled na cyklistiku a neházet všechny druhy do jednoho pytle. </t>
  </si>
  <si>
    <t xml:space="preserve">Město by mělo myslet i na jinou kategorii cyklistů, než je XC a silnice a není fér nám zakazovat jezdit tam, kde nikoho neohrožujeme. </t>
  </si>
  <si>
    <t>Hvězdárna, Vajgar, Billa</t>
  </si>
  <si>
    <t xml:space="preserve">V zájmu města je podporovat především asfaltové stezky pro cyklisty a jiné, ale nepodporuje výstavbu lesních singl tracků, které jsou pro bikera zajímavější a zábavnější. </t>
  </si>
  <si>
    <t>Jsem rád, že se alespoň někdo o toto zajímá.</t>
  </si>
  <si>
    <t>Myslím, že už je opravdu na čase, aby město něco začalo dělat, protože i v mnohem menších městech jsou skateparky nebo bikeparky.</t>
  </si>
  <si>
    <t>Hvězdárna, Billa</t>
  </si>
  <si>
    <t xml:space="preserve">Postoj úřadů by měl být vstřícnější a chápavější. </t>
  </si>
  <si>
    <t xml:space="preserve">Myslím, že se město věnuje cyklistice, ale právě jen jednomu z mnoha druhů a ostatní sotva znají. Ale myslím, že se to zlepší, když už se chystá výstavba skateparku. </t>
  </si>
  <si>
    <t xml:space="preserve">Myslím, že by město mělo udělat něco proto, aby měla mládež, kde trávit svůj čas. </t>
  </si>
  <si>
    <t>Billa, Hvězdárna, Vajgar</t>
  </si>
  <si>
    <t xml:space="preserve">Jsem pro výstavbu bikeparku. </t>
  </si>
  <si>
    <t>Vajgar, Hvězdárna, Jakub</t>
  </si>
  <si>
    <t>Vajgar</t>
  </si>
  <si>
    <t xml:space="preserve">Byl bych rád, kdyby se tu vyskytovala místa, určená pro BMX a MTB cyklistiku. </t>
  </si>
  <si>
    <t>Vajgar, Hvězdárna</t>
  </si>
  <si>
    <t xml:space="preserve">Město investuje do fotbalu, házené, hokeje, ale o kolech tu vůbec není řeč. Měli by to změnit. </t>
  </si>
  <si>
    <t>Hvězdárna, Billa, Vajgar</t>
  </si>
  <si>
    <t xml:space="preserve">Postavte ten park. </t>
  </si>
  <si>
    <t>Hvězdárna, Billa, Vajgar, Jakub</t>
  </si>
  <si>
    <t xml:space="preserve">Byli bychom moc rádi, kdyby v Jindřichově Hradci byly dirty (skoky z hlíny) a skatepark. </t>
  </si>
  <si>
    <t xml:space="preserve">Měli už by začít něco dělat. </t>
  </si>
  <si>
    <t xml:space="preserve">Situace v Jindřichově Hradci je pro downhill a freestyle velmi špatná, podmínky nevyhovují těmto sportům, stavba bikeparku by situaci velmi zlepšila. </t>
  </si>
  <si>
    <t xml:space="preserve">Finance na výstavbu skateparku jsou již schváleny, výstavba je přislíbena, všechno však zatím vázne. Je škoda, že město podporuje hlavně tenis a hokej a na ostatní sporty zapomíná. </t>
  </si>
  <si>
    <t>Podle mě by město mělo více investovat do oblasti cyklistiky (ne pouze cyklostezky) a ne se soustředit jen na výstavbu a neustálé upravování a rekonstrukce fotbalových stadiónů a podobných objektů.</t>
  </si>
  <si>
    <t>Podpora od města je velmi chudá a podporuje jen některé týmy a pro diváka neatraktivní disciplíny. Bohužel jsou upřednostňovány jiné sporty.</t>
  </si>
  <si>
    <t>Nežárka, Děbolín</t>
  </si>
  <si>
    <t>Město by mělo více podpořit budování cyklostezek přes město, které budou určeny pro dopravu, ne jen pro turismus.</t>
  </si>
  <si>
    <t>Město by mělo více podpořit budování cyklostezek.</t>
  </si>
  <si>
    <t>Větší podpora budování cyklostezek.</t>
  </si>
  <si>
    <t>Vajgar cyklostezka</t>
  </si>
  <si>
    <t>Silniční</t>
  </si>
  <si>
    <t>Dráhová</t>
  </si>
  <si>
    <t>Cyklokros</t>
  </si>
  <si>
    <t>Downhill</t>
  </si>
  <si>
    <t>Crosscountry</t>
  </si>
  <si>
    <t>Marathon</t>
  </si>
  <si>
    <t>Bmx</t>
  </si>
  <si>
    <t>Fourcross</t>
  </si>
  <si>
    <t>Krasojízda</t>
  </si>
  <si>
    <t>Kolová</t>
  </si>
  <si>
    <t>Freestyle</t>
  </si>
  <si>
    <t>Cyklotrial</t>
  </si>
  <si>
    <t>Jiná</t>
  </si>
  <si>
    <t>Ne</t>
  </si>
  <si>
    <t>Otázka 1,2</t>
  </si>
  <si>
    <t>Otázka 6</t>
  </si>
  <si>
    <t>Výborně</t>
  </si>
  <si>
    <t>Chvalitebně</t>
  </si>
  <si>
    <t>Dobře</t>
  </si>
  <si>
    <t>Dostatečně</t>
  </si>
  <si>
    <t>Vůbec</t>
  </si>
  <si>
    <t>5.</t>
  </si>
  <si>
    <t>9.</t>
  </si>
  <si>
    <t>10.</t>
  </si>
  <si>
    <t>11.</t>
  </si>
  <si>
    <t>16.</t>
  </si>
  <si>
    <t>22.</t>
  </si>
  <si>
    <t>24.</t>
  </si>
  <si>
    <t>30.</t>
  </si>
  <si>
    <t>33.</t>
  </si>
  <si>
    <t>34.</t>
  </si>
  <si>
    <t>35.</t>
  </si>
  <si>
    <t>36.</t>
  </si>
  <si>
    <t>37.</t>
  </si>
  <si>
    <t>40.</t>
  </si>
  <si>
    <t>42.</t>
  </si>
  <si>
    <t>43.</t>
  </si>
  <si>
    <t>47.</t>
  </si>
  <si>
    <t>48.</t>
  </si>
  <si>
    <t>52.</t>
  </si>
  <si>
    <t>53.</t>
  </si>
  <si>
    <t>Zbudovat cyklostezky po městě.</t>
  </si>
  <si>
    <t>54.</t>
  </si>
  <si>
    <t>55.</t>
  </si>
  <si>
    <t>63.</t>
  </si>
  <si>
    <t>68.</t>
  </si>
  <si>
    <t>69.</t>
  </si>
  <si>
    <t>71.</t>
  </si>
  <si>
    <t>74.</t>
  </si>
  <si>
    <t>75.</t>
  </si>
  <si>
    <t>76.</t>
  </si>
  <si>
    <t>79.</t>
  </si>
  <si>
    <t>85.</t>
  </si>
  <si>
    <t>90.</t>
  </si>
  <si>
    <t>91.</t>
  </si>
  <si>
    <t>92.</t>
  </si>
  <si>
    <t>93.</t>
  </si>
  <si>
    <t>98.</t>
  </si>
  <si>
    <t>99.</t>
  </si>
  <si>
    <t>Otázka 7</t>
  </si>
  <si>
    <t>Otázka 3,4,5</t>
  </si>
  <si>
    <t>Ano</t>
  </si>
  <si>
    <t>Spíše ano</t>
  </si>
  <si>
    <t>Spíše ne</t>
  </si>
  <si>
    <t>A) kat</t>
  </si>
  <si>
    <t>B) kat</t>
  </si>
  <si>
    <t>C) kat</t>
  </si>
  <si>
    <t xml:space="preserve">Děbolín </t>
  </si>
  <si>
    <t xml:space="preserve">Fruko </t>
  </si>
  <si>
    <t xml:space="preserve">Hradec </t>
  </si>
  <si>
    <t xml:space="preserve">Landštějn </t>
  </si>
  <si>
    <t xml:space="preserve">Nežárka </t>
  </si>
  <si>
    <t xml:space="preserve">Vajgar </t>
  </si>
  <si>
    <t xml:space="preserve">Vajgar cyklostezka </t>
  </si>
  <si>
    <t xml:space="preserve">Měl by se zlepšit přístup města k cyklistice, o kterou se zajímáme. </t>
  </si>
  <si>
    <t xml:space="preserve">Město by mělo brát více v úvahu zájmy všech.  </t>
  </si>
  <si>
    <t>Sport. turistika</t>
  </si>
  <si>
    <t>1.</t>
  </si>
  <si>
    <t>2.</t>
  </si>
  <si>
    <t>3.</t>
  </si>
  <si>
    <t>4.</t>
  </si>
  <si>
    <t>6.</t>
  </si>
  <si>
    <t>12.</t>
  </si>
  <si>
    <t>19.</t>
  </si>
  <si>
    <t>20.</t>
  </si>
  <si>
    <t>21.</t>
  </si>
  <si>
    <t>23.</t>
  </si>
  <si>
    <t>25.</t>
  </si>
  <si>
    <t>27.</t>
  </si>
  <si>
    <t>29.</t>
  </si>
  <si>
    <r>
      <t>Měl by se zlepšit přístup města k cyklistice, o kterou se zajímáme.</t>
    </r>
    <r>
      <rPr>
        <sz val="10"/>
        <rFont val="Arial"/>
        <family val="2"/>
      </rPr>
      <t xml:space="preserve"> </t>
    </r>
  </si>
  <si>
    <t xml:space="preserve">Jakub </t>
  </si>
  <si>
    <t>Marathón</t>
  </si>
  <si>
    <t>Bikros</t>
  </si>
  <si>
    <r>
      <t>CENOVÝ NÁVRH</t>
    </r>
    <r>
      <rPr>
        <b/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BIKEPARK J. HRADEC</t>
    </r>
  </si>
  <si>
    <t>číslo</t>
  </si>
  <si>
    <t>Překážka</t>
  </si>
  <si>
    <t>Cena</t>
  </si>
  <si>
    <t>Cena celkem</t>
  </si>
  <si>
    <t>DIRT (hliněný skok)</t>
  </si>
  <si>
    <t>14 x 10000,-</t>
  </si>
  <si>
    <t>5 x 5000,-</t>
  </si>
  <si>
    <t>univerzální DOPAD (hlína)</t>
  </si>
  <si>
    <t>11 x 5000,-</t>
  </si>
  <si>
    <t>WALLRIDE (Parkpilot)</t>
  </si>
  <si>
    <t>2 x 61000,-</t>
  </si>
  <si>
    <t>univerzální ODPAL (ParkPilot)</t>
  </si>
  <si>
    <t>10 x 10500,-</t>
  </si>
  <si>
    <t>LÁVKA, DROP, STEP UP STEP DOWN (ParkPilot)</t>
  </si>
  <si>
    <t>dohromady 200000,-</t>
  </si>
  <si>
    <t>7.</t>
  </si>
  <si>
    <t>SPINE (ParkPilot)</t>
  </si>
  <si>
    <t>1 x 44200,-</t>
  </si>
  <si>
    <t>8.</t>
  </si>
  <si>
    <t>VERT / RADIUS (ParkPilot)</t>
  </si>
  <si>
    <t>1x 44000,-</t>
  </si>
  <si>
    <t>OSTATNÍ PŘEKÁŽKY (hlína)</t>
  </si>
  <si>
    <t>dohromady 150000,-</t>
  </si>
  <si>
    <t>* ceny jsou bez DPH a bez práce</t>
  </si>
  <si>
    <t>terénní úpravy 50000,-</t>
  </si>
  <si>
    <t>F1-F3</t>
  </si>
  <si>
    <t>F4-F8</t>
  </si>
  <si>
    <t>F9-F13</t>
  </si>
  <si>
    <t>D1-D5</t>
  </si>
  <si>
    <t>KLOPENÁ ZATÁČKA (hlína + výztuha)</t>
  </si>
  <si>
    <t>ROZJEZDY / DOJEZDY (hlína – terén,lešení)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</si>
</sst>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;[Red]#,##0\ &quot;Kč&quot;"/>
  </numFmts>
  <fonts count="2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9.5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sz val="10.25"/>
      <name val="Arial"/>
      <family val="0"/>
    </font>
    <font>
      <sz val="9.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10.75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167" fontId="0" fillId="0" borderId="4" xfId="0" applyNumberFormat="1" applyBorder="1" applyAlignment="1">
      <alignment/>
    </xf>
    <xf numFmtId="0" fontId="7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7" fontId="7" fillId="0" borderId="7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4" xfId="0" applyNumberFormat="1" applyFill="1" applyBorder="1" applyAlignment="1">
      <alignment/>
    </xf>
    <xf numFmtId="167" fontId="0" fillId="0" borderId="8" xfId="0" applyNumberFormat="1" applyFill="1" applyBorder="1" applyAlignment="1">
      <alignment/>
    </xf>
    <xf numFmtId="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Zájem o jednotlivé druhy cyklistiky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575"/>
          <c:w val="0.90125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v>Ti co se dané cyklistice věnují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vyhodnocení'!$A$2:$A$16</c:f>
              <c:strCache/>
            </c:strRef>
          </c:cat>
          <c:val>
            <c:numRef>
              <c:f>'Cykloservisy vyhodnocení'!$B$2:$B$16</c:f>
              <c:numCache/>
            </c:numRef>
          </c:val>
        </c:ser>
        <c:ser>
          <c:idx val="1"/>
          <c:order val="1"/>
          <c:tx>
            <c:v>Ti co by se dané cyklistice chtěli věnovat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vyhodnocení'!$A$2:$A$16</c:f>
              <c:strCache/>
            </c:strRef>
          </c:cat>
          <c:val>
            <c:numRef>
              <c:f>'Cykloservisy vyhodnocení'!$C$2:$C$16</c:f>
              <c:numCache/>
            </c:numRef>
          </c:val>
        </c:ser>
        <c:overlap val="100"/>
        <c:axId val="4943755"/>
        <c:axId val="44493796"/>
      </c:bar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Druh cyklistiky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Počet respondentů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75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Znalost speciálních míst určených cyklistice v Jindřichově Hradci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"/>
          <c:w val="0.743"/>
          <c:h val="0.73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'Bikeři vyhodnocení'!$A$111:$A$112</c:f>
              <c:strCache/>
            </c:strRef>
          </c:cat>
          <c:val>
            <c:numRef>
              <c:f>'Bikeři vyhodnocení'!$B$111:$B$112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42775"/>
          <c:w val="0.1175"/>
          <c:h val="0.1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Speciální místa určená cyklistice</a:t>
            </a:r>
          </a:p>
        </c:rich>
      </c:tx>
      <c:layout/>
      <c:spPr>
        <a:noFill/>
        <a:ln>
          <a:noFill/>
        </a:ln>
      </c:spPr>
    </c:title>
    <c:view3D>
      <c:rotX val="43"/>
      <c:rotY val="31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vyhodnocení'!$A$135:$A$139</c:f>
              <c:strCache/>
            </c:strRef>
          </c:cat>
          <c:val>
            <c:numRef>
              <c:f>'Bikeři vyhodnocení'!$B$135:$B$139</c:f>
              <c:numCache/>
            </c:numRef>
          </c:val>
          <c:shape val="box"/>
        </c:ser>
        <c:shape val="box"/>
        <c:axId val="26499629"/>
        <c:axId val="37170070"/>
      </c:bar3DChart>
      <c:catAx>
        <c:axId val="264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Název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uvedených odpovědí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996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"/>
          <c:y val="0.159"/>
          <c:w val="0.574"/>
          <c:h val="0.68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'Bikeři vyhodnocení'!$A$157:$A$160</c:f>
              <c:strCache/>
            </c:strRef>
          </c:cat>
          <c:val>
            <c:numRef>
              <c:f>'Bikeři vyhodnocení'!$B$157:$B$160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3395"/>
          <c:w val="0.16625"/>
          <c:h val="0.2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Hodnocení podpory cyklistiky od města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55"/>
          <c:w val="0.9672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vyhodnocení'!$A$39:$A$43</c:f>
              <c:strCache/>
            </c:strRef>
          </c:cat>
          <c:val>
            <c:numRef>
              <c:f>'Cykloservisy vyhodnocení'!$B$39:$B$43</c:f>
              <c:numCache/>
            </c:numRef>
          </c:val>
          <c:shape val="box"/>
        </c:ser>
        <c:shape val="box"/>
        <c:axId val="64899845"/>
        <c:axId val="47227694"/>
      </c:bar3D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Hodnocení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respondentů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998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Názor, zda by mělo být v zájmu cyklistů a města vytvořit speciální místa určená cyklistice</a:t>
            </a:r>
          </a:p>
        </c:rich>
      </c:tx>
      <c:layout>
        <c:manualLayout>
          <c:xMode val="factor"/>
          <c:yMode val="factor"/>
          <c:x val="0.12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0625"/>
          <c:w val="0.71775"/>
          <c:h val="0.72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'Cykloservisy vyhodnocení'!$A$99:$A$102</c:f>
              <c:strCache/>
            </c:strRef>
          </c:cat>
          <c:val>
            <c:numRef>
              <c:f>'Cykloservisy vyhodnocení'!$B$99:$B$102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42225"/>
          <c:w val="0.19675"/>
          <c:h val="0.2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Znalost speciálních míst určených cyklistice v Jindřichově Hradci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'Cykloservisy vyhodnocení'!$A$125:$A$126</c:f>
              <c:strCache/>
            </c:strRef>
          </c:cat>
          <c:val>
            <c:numRef>
              <c:f>'Cykloservisy vyhodnocení'!$B$125:$B$126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Speciální místa určená cyklistice</a:t>
            </a:r>
          </a:p>
        </c:rich>
      </c:tx>
      <c:layout/>
      <c:spPr>
        <a:noFill/>
        <a:ln>
          <a:noFill/>
        </a:ln>
      </c:spPr>
    </c:title>
    <c:view3D>
      <c:rotX val="59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vyhodnocení'!$A$144:$A$153</c:f>
              <c:strCache/>
            </c:strRef>
          </c:cat>
          <c:val>
            <c:numRef>
              <c:f>'Cykloservisy vyhodnocení'!$B$144:$B$153</c:f>
              <c:numCache/>
            </c:numRef>
          </c:val>
          <c:shape val="box"/>
        </c:ser>
        <c:shape val="box"/>
        <c:axId val="22396063"/>
        <c:axId val="237976"/>
      </c:bar3DChart>
      <c:catAx>
        <c:axId val="2239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Název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402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Počet uvedených odpovědí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59"/>
          <c:w val="0.56275"/>
          <c:h val="0.68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'Cykloservisy vyhodnocení'!$A$169:$A$172</c:f>
              <c:strCache/>
            </c:strRef>
          </c:cat>
          <c:val>
            <c:numRef>
              <c:f>'Cykloservisy vyhodnocení'!$B$169:$B$172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40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Zájem o jednotlivé druhy cyklistiky</a:t>
            </a:r>
          </a:p>
        </c:rich>
      </c:tx>
      <c:layout>
        <c:manualLayout>
          <c:xMode val="factor"/>
          <c:yMode val="factor"/>
          <c:x val="0.003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75"/>
          <c:w val="0.858"/>
          <c:h val="0.75725"/>
        </c:manualLayout>
      </c:layout>
      <c:barChart>
        <c:barDir val="col"/>
        <c:grouping val="stacked"/>
        <c:varyColors val="0"/>
        <c:ser>
          <c:idx val="0"/>
          <c:order val="0"/>
          <c:tx>
            <c:v>Ti co se dané cyklistice věnují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vyhodnocení'!$A$2:$A$16</c:f>
              <c:strCache/>
            </c:strRef>
          </c:cat>
          <c:val>
            <c:numRef>
              <c:f>'Bikeři vyhodnocení'!$B$2:$B$16</c:f>
              <c:numCache/>
            </c:numRef>
          </c:val>
        </c:ser>
        <c:ser>
          <c:idx val="1"/>
          <c:order val="1"/>
          <c:tx>
            <c:v>Ti co by se dané cyklistice chtěli věnovat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vyhodnocení'!$A$2:$A$16</c:f>
              <c:strCache/>
            </c:strRef>
          </c:cat>
          <c:val>
            <c:numRef>
              <c:f>'Bikeři vyhodnocení'!$C$2:$C$16</c:f>
              <c:numCache/>
            </c:numRef>
          </c:val>
        </c:ser>
        <c:overlap val="100"/>
        <c:axId val="2141785"/>
        <c:axId val="19276066"/>
      </c:barChart>
      <c:catAx>
        <c:axId val="214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Druh cyklistiky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 respondentů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1785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93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Hodnocení podpory cyklistiky od města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vyhodnocení'!$A$38:$A$42</c:f>
              <c:strCache/>
            </c:strRef>
          </c:cat>
          <c:val>
            <c:numRef>
              <c:f>'Bikeři vyhodnocení'!$B$38:$B$42</c:f>
              <c:numCache/>
            </c:numRef>
          </c:val>
          <c:shape val="box"/>
        </c:ser>
        <c:shape val="box"/>
        <c:axId val="39266867"/>
        <c:axId val="17857484"/>
      </c:bar3DChart>
      <c:catAx>
        <c:axId val="3926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Hodnocení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Počet respondentů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Názor, zda by mělo být v zájmu cyklistů a města vytvořit speciální místa, určená cyklistice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72"/>
          <c:w val="0.574"/>
          <c:h val="0.5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'Bikeři vyhodnocení'!$A$83:$A$86</c:f>
              <c:strCache/>
            </c:strRef>
          </c:cat>
          <c:val>
            <c:numRef>
              <c:f>'Bikeři vyhodnocení'!$B$83:$B$86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9675"/>
          <c:w val="0.203"/>
          <c:h val="0.21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76200</xdr:rowOff>
    </xdr:from>
    <xdr:to>
      <xdr:col>14</xdr:col>
      <xdr:colOff>476250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847975" y="76200"/>
        <a:ext cx="6391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34</xdr:row>
      <xdr:rowOff>19050</xdr:rowOff>
    </xdr:from>
    <xdr:to>
      <xdr:col>13</xdr:col>
      <xdr:colOff>581025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2847975" y="5524500"/>
        <a:ext cx="58864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97</xdr:row>
      <xdr:rowOff>28575</xdr:rowOff>
    </xdr:from>
    <xdr:to>
      <xdr:col>12</xdr:col>
      <xdr:colOff>438150</xdr:colOff>
      <xdr:row>122</xdr:row>
      <xdr:rowOff>47625</xdr:rowOff>
    </xdr:to>
    <xdr:graphicFrame>
      <xdr:nvGraphicFramePr>
        <xdr:cNvPr id="3" name="Chart 4"/>
        <xdr:cNvGraphicFramePr/>
      </xdr:nvGraphicFramePr>
      <xdr:xfrm>
        <a:off x="3248025" y="17145000"/>
        <a:ext cx="473392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123</xdr:row>
      <xdr:rowOff>133350</xdr:rowOff>
    </xdr:from>
    <xdr:to>
      <xdr:col>13</xdr:col>
      <xdr:colOff>9525</xdr:colOff>
      <xdr:row>142</xdr:row>
      <xdr:rowOff>19050</xdr:rowOff>
    </xdr:to>
    <xdr:graphicFrame>
      <xdr:nvGraphicFramePr>
        <xdr:cNvPr id="4" name="Chart 5"/>
        <xdr:cNvGraphicFramePr/>
      </xdr:nvGraphicFramePr>
      <xdr:xfrm>
        <a:off x="3276600" y="21650325"/>
        <a:ext cx="48863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143</xdr:row>
      <xdr:rowOff>9525</xdr:rowOff>
    </xdr:from>
    <xdr:to>
      <xdr:col>15</xdr:col>
      <xdr:colOff>19050</xdr:colOff>
      <xdr:row>165</xdr:row>
      <xdr:rowOff>95250</xdr:rowOff>
    </xdr:to>
    <xdr:graphicFrame>
      <xdr:nvGraphicFramePr>
        <xdr:cNvPr id="5" name="Chart 7"/>
        <xdr:cNvGraphicFramePr/>
      </xdr:nvGraphicFramePr>
      <xdr:xfrm>
        <a:off x="3305175" y="24841200"/>
        <a:ext cx="6086475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167</xdr:row>
      <xdr:rowOff>57150</xdr:rowOff>
    </xdr:from>
    <xdr:to>
      <xdr:col>12</xdr:col>
      <xdr:colOff>285750</xdr:colOff>
      <xdr:row>189</xdr:row>
      <xdr:rowOff>114300</xdr:rowOff>
    </xdr:to>
    <xdr:graphicFrame>
      <xdr:nvGraphicFramePr>
        <xdr:cNvPr id="6" name="Chart 8"/>
        <xdr:cNvGraphicFramePr/>
      </xdr:nvGraphicFramePr>
      <xdr:xfrm>
        <a:off x="3314700" y="29156025"/>
        <a:ext cx="45148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571500</xdr:colOff>
      <xdr:row>0</xdr:row>
      <xdr:rowOff>152400</xdr:rowOff>
    </xdr:from>
    <xdr:to>
      <xdr:col>13</xdr:col>
      <xdr:colOff>142875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676525" y="152400"/>
        <a:ext cx="5667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35</xdr:row>
      <xdr:rowOff>38100</xdr:rowOff>
    </xdr:from>
    <xdr:to>
      <xdr:col>14</xdr:col>
      <xdr:colOff>104775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2724150" y="5705475"/>
        <a:ext cx="61912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81</xdr:row>
      <xdr:rowOff>0</xdr:rowOff>
    </xdr:from>
    <xdr:to>
      <xdr:col>12</xdr:col>
      <xdr:colOff>371475</xdr:colOff>
      <xdr:row>109</xdr:row>
      <xdr:rowOff>19050</xdr:rowOff>
    </xdr:to>
    <xdr:graphicFrame>
      <xdr:nvGraphicFramePr>
        <xdr:cNvPr id="3" name="Chart 3"/>
        <xdr:cNvGraphicFramePr/>
      </xdr:nvGraphicFramePr>
      <xdr:xfrm>
        <a:off x="2952750" y="13839825"/>
        <a:ext cx="501015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110</xdr:row>
      <xdr:rowOff>38100</xdr:rowOff>
    </xdr:from>
    <xdr:to>
      <xdr:col>11</xdr:col>
      <xdr:colOff>0</xdr:colOff>
      <xdr:row>132</xdr:row>
      <xdr:rowOff>47625</xdr:rowOff>
    </xdr:to>
    <xdr:graphicFrame>
      <xdr:nvGraphicFramePr>
        <xdr:cNvPr id="4" name="Chart 4"/>
        <xdr:cNvGraphicFramePr/>
      </xdr:nvGraphicFramePr>
      <xdr:xfrm>
        <a:off x="2924175" y="18764250"/>
        <a:ext cx="40576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514350</xdr:colOff>
      <xdr:row>133</xdr:row>
      <xdr:rowOff>47625</xdr:rowOff>
    </xdr:from>
    <xdr:to>
      <xdr:col>13</xdr:col>
      <xdr:colOff>304800</xdr:colOff>
      <xdr:row>154</xdr:row>
      <xdr:rowOff>0</xdr:rowOff>
    </xdr:to>
    <xdr:graphicFrame>
      <xdr:nvGraphicFramePr>
        <xdr:cNvPr id="5" name="Chart 5"/>
        <xdr:cNvGraphicFramePr/>
      </xdr:nvGraphicFramePr>
      <xdr:xfrm>
        <a:off x="2619375" y="22574250"/>
        <a:ext cx="588645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552450</xdr:colOff>
      <xdr:row>156</xdr:row>
      <xdr:rowOff>28575</xdr:rowOff>
    </xdr:from>
    <xdr:to>
      <xdr:col>11</xdr:col>
      <xdr:colOff>342900</xdr:colOff>
      <xdr:row>178</xdr:row>
      <xdr:rowOff>85725</xdr:rowOff>
    </xdr:to>
    <xdr:graphicFrame>
      <xdr:nvGraphicFramePr>
        <xdr:cNvPr id="6" name="Chart 6"/>
        <xdr:cNvGraphicFramePr/>
      </xdr:nvGraphicFramePr>
      <xdr:xfrm>
        <a:off x="2657475" y="26546175"/>
        <a:ext cx="46672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workbookViewId="0" topLeftCell="AJ32">
      <selection activeCell="AN54" sqref="Q1:AV101"/>
    </sheetView>
  </sheetViews>
  <sheetFormatPr defaultColWidth="9.140625" defaultRowHeight="12.75"/>
  <cols>
    <col min="1" max="1" width="4.00390625" style="0" bestFit="1" customWidth="1"/>
    <col min="2" max="2" width="6.57421875" style="0" bestFit="1" customWidth="1"/>
    <col min="3" max="3" width="4.00390625" style="0" bestFit="1" customWidth="1"/>
    <col min="4" max="4" width="7.7109375" style="0" bestFit="1" customWidth="1"/>
    <col min="5" max="5" width="8.28125" style="0" bestFit="1" customWidth="1"/>
    <col min="6" max="6" width="5.57421875" style="0" bestFit="1" customWidth="1"/>
    <col min="7" max="7" width="10.00390625" style="0" bestFit="1" customWidth="1"/>
    <col min="8" max="8" width="8.57421875" style="0" bestFit="1" customWidth="1"/>
    <col min="9" max="9" width="12.7109375" style="0" bestFit="1" customWidth="1"/>
    <col min="12" max="12" width="12.7109375" style="0" bestFit="1" customWidth="1"/>
    <col min="13" max="13" width="10.421875" style="0" bestFit="1" customWidth="1"/>
    <col min="14" max="14" width="7.140625" style="0" bestFit="1" customWidth="1"/>
    <col min="15" max="15" width="9.00390625" style="0" bestFit="1" customWidth="1"/>
    <col min="16" max="16" width="9.421875" style="0" bestFit="1" customWidth="1"/>
    <col min="17" max="17" width="4.8515625" style="0" bestFit="1" customWidth="1"/>
    <col min="18" max="18" width="4.00390625" style="0" bestFit="1" customWidth="1"/>
    <col min="19" max="19" width="7.7109375" style="0" bestFit="1" customWidth="1"/>
    <col min="20" max="20" width="8.28125" style="0" bestFit="1" customWidth="1"/>
    <col min="21" max="21" width="5.57421875" style="0" bestFit="1" customWidth="1"/>
    <col min="22" max="22" width="10.00390625" style="0" bestFit="1" customWidth="1"/>
    <col min="23" max="23" width="8.57421875" style="0" bestFit="1" customWidth="1"/>
    <col min="24" max="24" width="12.7109375" style="0" bestFit="1" customWidth="1"/>
    <col min="25" max="25" width="9.7109375" style="0" bestFit="1" customWidth="1"/>
    <col min="27" max="27" width="12.7109375" style="0" bestFit="1" customWidth="1"/>
    <col min="28" max="28" width="10.421875" style="0" bestFit="1" customWidth="1"/>
    <col min="29" max="29" width="7.140625" style="0" bestFit="1" customWidth="1"/>
    <col min="30" max="30" width="9.00390625" style="0" bestFit="1" customWidth="1"/>
    <col min="32" max="32" width="4.8515625" style="0" bestFit="1" customWidth="1"/>
    <col min="33" max="33" width="4.00390625" style="0" bestFit="1" customWidth="1"/>
    <col min="34" max="35" width="7.57421875" style="0" bestFit="1" customWidth="1"/>
    <col min="36" max="36" width="21.00390625" style="0" bestFit="1" customWidth="1"/>
    <col min="37" max="39" width="7.57421875" style="0" bestFit="1" customWidth="1"/>
    <col min="40" max="40" width="9.28125" style="0" bestFit="1" customWidth="1"/>
  </cols>
  <sheetData>
    <row r="1" spans="1:4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5</v>
      </c>
      <c r="AI1" t="s">
        <v>6</v>
      </c>
      <c r="AJ1" t="s">
        <v>7</v>
      </c>
      <c r="AK1" t="s">
        <v>11</v>
      </c>
      <c r="AL1" t="s">
        <v>12</v>
      </c>
      <c r="AM1" t="s">
        <v>13</v>
      </c>
      <c r="AN1" t="s">
        <v>14</v>
      </c>
    </row>
    <row r="2" spans="1:39" ht="12.75">
      <c r="A2">
        <v>1</v>
      </c>
      <c r="B2" t="s">
        <v>43</v>
      </c>
      <c r="C2">
        <v>36</v>
      </c>
      <c r="D2">
        <v>1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3</v>
      </c>
      <c r="AI2" t="s">
        <v>9</v>
      </c>
      <c r="AJ2" t="s">
        <v>10</v>
      </c>
      <c r="AK2">
        <v>4</v>
      </c>
      <c r="AL2">
        <v>4</v>
      </c>
      <c r="AM2" t="s">
        <v>9</v>
      </c>
    </row>
    <row r="3" spans="1:39" ht="12.75">
      <c r="A3">
        <v>2</v>
      </c>
      <c r="B3" t="s">
        <v>44</v>
      </c>
      <c r="C3">
        <v>47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</v>
      </c>
      <c r="AH3">
        <v>1</v>
      </c>
      <c r="AI3" t="s">
        <v>9</v>
      </c>
      <c r="AJ3" t="s">
        <v>10</v>
      </c>
      <c r="AK3">
        <v>1</v>
      </c>
      <c r="AL3">
        <v>3</v>
      </c>
      <c r="AM3" t="s">
        <v>9</v>
      </c>
    </row>
    <row r="4" spans="1:39" ht="12.75">
      <c r="A4">
        <v>3</v>
      </c>
      <c r="B4" t="s">
        <v>43</v>
      </c>
      <c r="C4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4</v>
      </c>
      <c r="AI4" t="s">
        <v>9</v>
      </c>
      <c r="AJ4" t="s">
        <v>10</v>
      </c>
      <c r="AK4">
        <v>4</v>
      </c>
      <c r="AL4">
        <v>5</v>
      </c>
      <c r="AM4" t="s">
        <v>9</v>
      </c>
    </row>
    <row r="5" spans="1:39" ht="12.75">
      <c r="A5">
        <v>4</v>
      </c>
      <c r="B5" t="s">
        <v>45</v>
      </c>
      <c r="C5">
        <v>60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1</v>
      </c>
      <c r="AI5" t="s">
        <v>9</v>
      </c>
      <c r="AJ5" t="s">
        <v>10</v>
      </c>
      <c r="AK5">
        <v>1</v>
      </c>
      <c r="AL5">
        <v>4</v>
      </c>
      <c r="AM5" t="s">
        <v>9</v>
      </c>
    </row>
    <row r="6" spans="1:40" ht="12.75">
      <c r="A6">
        <v>5</v>
      </c>
      <c r="B6" t="s">
        <v>43</v>
      </c>
      <c r="C6">
        <v>25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1</v>
      </c>
      <c r="AI6" t="s">
        <v>8</v>
      </c>
      <c r="AJ6" t="s">
        <v>46</v>
      </c>
      <c r="AK6">
        <v>1</v>
      </c>
      <c r="AL6">
        <v>5</v>
      </c>
      <c r="AM6" t="s">
        <v>8</v>
      </c>
      <c r="AN6" t="s">
        <v>47</v>
      </c>
    </row>
    <row r="7" spans="1:39" ht="12.75">
      <c r="A7">
        <v>6</v>
      </c>
      <c r="B7" t="s">
        <v>44</v>
      </c>
      <c r="C7">
        <v>31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1</v>
      </c>
      <c r="AI7" t="s">
        <v>8</v>
      </c>
      <c r="AJ7" t="s">
        <v>48</v>
      </c>
      <c r="AK7">
        <v>1</v>
      </c>
      <c r="AL7">
        <v>5</v>
      </c>
      <c r="AM7" t="s">
        <v>9</v>
      </c>
    </row>
    <row r="8" spans="1:39" ht="12.75">
      <c r="A8">
        <v>7</v>
      </c>
      <c r="B8" t="s">
        <v>44</v>
      </c>
      <c r="C8">
        <v>53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1</v>
      </c>
      <c r="AI8" t="s">
        <v>9</v>
      </c>
      <c r="AJ8" t="s">
        <v>10</v>
      </c>
      <c r="AK8">
        <v>1</v>
      </c>
      <c r="AL8">
        <v>4</v>
      </c>
      <c r="AM8" t="s">
        <v>9</v>
      </c>
    </row>
    <row r="9" spans="1:39" ht="12.75">
      <c r="A9">
        <v>8</v>
      </c>
      <c r="B9" t="s">
        <v>44</v>
      </c>
      <c r="C9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1</v>
      </c>
      <c r="AI9" t="s">
        <v>9</v>
      </c>
      <c r="AJ9" t="s">
        <v>10</v>
      </c>
      <c r="AK9">
        <v>1</v>
      </c>
      <c r="AL9">
        <v>4</v>
      </c>
      <c r="AM9" t="s">
        <v>9</v>
      </c>
    </row>
    <row r="10" spans="1:40" ht="12.75">
      <c r="A10">
        <v>9</v>
      </c>
      <c r="B10" t="s">
        <v>43</v>
      </c>
      <c r="C10">
        <v>53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1</v>
      </c>
      <c r="AI10" t="s">
        <v>9</v>
      </c>
      <c r="AJ10" t="s">
        <v>10</v>
      </c>
      <c r="AK10">
        <v>1</v>
      </c>
      <c r="AL10">
        <v>4</v>
      </c>
      <c r="AM10" t="s">
        <v>8</v>
      </c>
      <c r="AN10" t="s">
        <v>118</v>
      </c>
    </row>
    <row r="11" spans="1:40" ht="12.75">
      <c r="A11">
        <v>10</v>
      </c>
      <c r="B11" t="s">
        <v>43</v>
      </c>
      <c r="C11">
        <v>61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1</v>
      </c>
      <c r="AI11" t="s">
        <v>8</v>
      </c>
      <c r="AJ11" t="s">
        <v>49</v>
      </c>
      <c r="AK11">
        <v>1</v>
      </c>
      <c r="AL11">
        <v>4</v>
      </c>
      <c r="AM11" t="s">
        <v>8</v>
      </c>
      <c r="AN11" t="s">
        <v>50</v>
      </c>
    </row>
    <row r="12" spans="1:40" ht="12.75">
      <c r="A12">
        <v>11</v>
      </c>
      <c r="B12" t="s">
        <v>43</v>
      </c>
      <c r="C12">
        <v>53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1</v>
      </c>
      <c r="AI12" t="s">
        <v>9</v>
      </c>
      <c r="AJ12" t="s">
        <v>10</v>
      </c>
      <c r="AK12">
        <v>1</v>
      </c>
      <c r="AL12">
        <v>4</v>
      </c>
      <c r="AM12" t="s">
        <v>8</v>
      </c>
      <c r="AN12" t="s">
        <v>51</v>
      </c>
    </row>
    <row r="13" spans="1:39" ht="12.75">
      <c r="A13">
        <v>12</v>
      </c>
      <c r="B13" t="s">
        <v>43</v>
      </c>
      <c r="C13">
        <v>22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 t="s">
        <v>9</v>
      </c>
      <c r="AJ13" t="s">
        <v>10</v>
      </c>
      <c r="AK13">
        <v>1</v>
      </c>
      <c r="AL13">
        <v>3</v>
      </c>
      <c r="AM13" t="s">
        <v>9</v>
      </c>
    </row>
    <row r="14" spans="1:39" ht="12.75">
      <c r="A14">
        <v>13</v>
      </c>
      <c r="B14" t="s">
        <v>52</v>
      </c>
      <c r="C14">
        <v>17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1</v>
      </c>
      <c r="AI14" t="s">
        <v>9</v>
      </c>
      <c r="AJ14" t="s">
        <v>10</v>
      </c>
      <c r="AK14">
        <v>1</v>
      </c>
      <c r="AL14">
        <v>3</v>
      </c>
      <c r="AM14" t="s">
        <v>9</v>
      </c>
    </row>
    <row r="15" spans="1:39" ht="12.75">
      <c r="A15">
        <v>14</v>
      </c>
      <c r="B15" t="s">
        <v>44</v>
      </c>
      <c r="C15">
        <v>17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1</v>
      </c>
      <c r="AI15" t="s">
        <v>9</v>
      </c>
      <c r="AJ15" t="s">
        <v>10</v>
      </c>
      <c r="AK15">
        <v>1</v>
      </c>
      <c r="AL15">
        <v>3</v>
      </c>
      <c r="AM15" t="s">
        <v>9</v>
      </c>
    </row>
    <row r="16" spans="1:39" ht="12.75">
      <c r="A16">
        <v>15</v>
      </c>
      <c r="B16" t="s">
        <v>52</v>
      </c>
      <c r="C16">
        <v>17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1</v>
      </c>
      <c r="AI16" t="s">
        <v>9</v>
      </c>
      <c r="AJ16" t="s">
        <v>10</v>
      </c>
      <c r="AK16">
        <v>1</v>
      </c>
      <c r="AL16">
        <v>3</v>
      </c>
      <c r="AM16" t="s">
        <v>9</v>
      </c>
    </row>
    <row r="17" spans="1:40" ht="12.75">
      <c r="A17">
        <v>16</v>
      </c>
      <c r="B17" t="s">
        <v>52</v>
      </c>
      <c r="C17">
        <v>39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1</v>
      </c>
      <c r="AI17" t="s">
        <v>9</v>
      </c>
      <c r="AJ17" t="s">
        <v>10</v>
      </c>
      <c r="AK17">
        <v>1</v>
      </c>
      <c r="AL17">
        <v>5</v>
      </c>
      <c r="AM17" t="s">
        <v>8</v>
      </c>
      <c r="AN17" t="s">
        <v>53</v>
      </c>
    </row>
    <row r="18" spans="1:39" ht="12.75">
      <c r="A18">
        <v>17</v>
      </c>
      <c r="B18" t="s">
        <v>43</v>
      </c>
      <c r="C18">
        <v>34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1</v>
      </c>
      <c r="AI18" t="s">
        <v>8</v>
      </c>
      <c r="AJ18" t="s">
        <v>49</v>
      </c>
      <c r="AK18">
        <v>1</v>
      </c>
      <c r="AL18">
        <v>3</v>
      </c>
      <c r="AM18" t="s">
        <v>9</v>
      </c>
    </row>
    <row r="19" spans="1:39" ht="12.75">
      <c r="A19">
        <v>18</v>
      </c>
      <c r="B19" t="s">
        <v>43</v>
      </c>
      <c r="C19">
        <v>22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1</v>
      </c>
      <c r="AI19" t="s">
        <v>9</v>
      </c>
      <c r="AJ19" t="s">
        <v>10</v>
      </c>
      <c r="AK19">
        <v>1</v>
      </c>
      <c r="AL19">
        <v>4</v>
      </c>
      <c r="AM19" t="s">
        <v>9</v>
      </c>
    </row>
    <row r="20" spans="1:39" ht="12.75">
      <c r="A20">
        <v>19</v>
      </c>
      <c r="B20" t="s">
        <v>43</v>
      </c>
      <c r="C20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I20" t="s">
        <v>9</v>
      </c>
      <c r="AJ20" t="s">
        <v>10</v>
      </c>
      <c r="AK20">
        <v>1</v>
      </c>
      <c r="AL20">
        <v>5</v>
      </c>
      <c r="AM20" t="s">
        <v>9</v>
      </c>
    </row>
    <row r="21" spans="1:39" ht="12.75">
      <c r="A21">
        <v>20</v>
      </c>
      <c r="B21" t="s">
        <v>44</v>
      </c>
      <c r="C21">
        <v>29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 t="s">
        <v>9</v>
      </c>
      <c r="AJ21" t="s">
        <v>10</v>
      </c>
      <c r="AK21">
        <v>1</v>
      </c>
      <c r="AL21">
        <v>2</v>
      </c>
      <c r="AM21" t="s">
        <v>9</v>
      </c>
    </row>
    <row r="22" spans="1:39" ht="12.75">
      <c r="A22">
        <v>21</v>
      </c>
      <c r="B22" t="s">
        <v>43</v>
      </c>
      <c r="C22">
        <v>69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1</v>
      </c>
      <c r="AI22" t="s">
        <v>9</v>
      </c>
      <c r="AJ22" t="s">
        <v>10</v>
      </c>
      <c r="AK22">
        <v>1</v>
      </c>
      <c r="AL22">
        <v>3</v>
      </c>
      <c r="AM22" t="s">
        <v>9</v>
      </c>
    </row>
    <row r="23" spans="1:40" ht="12.75">
      <c r="A23">
        <v>22</v>
      </c>
      <c r="B23" t="s">
        <v>44</v>
      </c>
      <c r="C23">
        <v>57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 t="s">
        <v>8</v>
      </c>
      <c r="AJ23" t="s">
        <v>49</v>
      </c>
      <c r="AK23">
        <v>1</v>
      </c>
      <c r="AL23">
        <v>4</v>
      </c>
      <c r="AM23" t="s">
        <v>8</v>
      </c>
      <c r="AN23" t="s">
        <v>62</v>
      </c>
    </row>
    <row r="24" spans="1:39" ht="12.75">
      <c r="A24">
        <v>23</v>
      </c>
      <c r="B24" t="s">
        <v>43</v>
      </c>
      <c r="C24">
        <v>57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1</v>
      </c>
      <c r="AI24" t="s">
        <v>8</v>
      </c>
      <c r="AJ24" t="s">
        <v>104</v>
      </c>
      <c r="AK24">
        <v>1</v>
      </c>
      <c r="AL24">
        <v>5</v>
      </c>
      <c r="AM24" t="s">
        <v>9</v>
      </c>
    </row>
    <row r="25" spans="1:40" ht="12.75">
      <c r="A25">
        <v>24</v>
      </c>
      <c r="B25" t="s">
        <v>43</v>
      </c>
      <c r="C25">
        <v>30</v>
      </c>
      <c r="D25">
        <v>1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1</v>
      </c>
      <c r="AI25" t="s">
        <v>8</v>
      </c>
      <c r="AJ25" t="s">
        <v>54</v>
      </c>
      <c r="AK25">
        <v>1</v>
      </c>
      <c r="AL25">
        <v>5</v>
      </c>
      <c r="AM25" t="s">
        <v>8</v>
      </c>
      <c r="AN25" t="s">
        <v>55</v>
      </c>
    </row>
    <row r="26" spans="1:39" ht="12.75">
      <c r="A26">
        <v>25</v>
      </c>
      <c r="B26" t="s">
        <v>44</v>
      </c>
      <c r="C26">
        <v>38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1</v>
      </c>
      <c r="AI26" t="s">
        <v>8</v>
      </c>
      <c r="AJ26" t="s">
        <v>56</v>
      </c>
      <c r="AK26">
        <v>1</v>
      </c>
      <c r="AL26">
        <v>4</v>
      </c>
      <c r="AM26" t="s">
        <v>9</v>
      </c>
    </row>
    <row r="27" spans="1:39" ht="12.75">
      <c r="A27">
        <v>26</v>
      </c>
      <c r="B27" t="s">
        <v>44</v>
      </c>
      <c r="C27">
        <v>57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</v>
      </c>
      <c r="AH27">
        <v>1</v>
      </c>
      <c r="AI27" t="s">
        <v>8</v>
      </c>
      <c r="AJ27" t="s">
        <v>49</v>
      </c>
      <c r="AK27">
        <v>4</v>
      </c>
      <c r="AL27">
        <v>2</v>
      </c>
      <c r="AM27" t="s">
        <v>9</v>
      </c>
    </row>
    <row r="28" spans="1:39" ht="12.75">
      <c r="A28">
        <v>27</v>
      </c>
      <c r="B28" t="s">
        <v>43</v>
      </c>
      <c r="C28">
        <v>57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  <c r="AH28">
        <v>1</v>
      </c>
      <c r="AI28" t="s">
        <v>9</v>
      </c>
      <c r="AJ28" t="s">
        <v>10</v>
      </c>
      <c r="AK28">
        <v>1</v>
      </c>
      <c r="AL28">
        <v>4</v>
      </c>
      <c r="AM28" t="s">
        <v>9</v>
      </c>
    </row>
    <row r="29" spans="1:39" ht="12.75">
      <c r="A29">
        <v>28</v>
      </c>
      <c r="B29" t="s">
        <v>43</v>
      </c>
      <c r="C29">
        <v>56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1</v>
      </c>
      <c r="AI29" t="s">
        <v>8</v>
      </c>
      <c r="AJ29" t="s">
        <v>49</v>
      </c>
      <c r="AK29">
        <v>4</v>
      </c>
      <c r="AL29">
        <v>3</v>
      </c>
      <c r="AM29" t="s">
        <v>9</v>
      </c>
    </row>
    <row r="30" spans="1:39" ht="12.75">
      <c r="A30">
        <v>29</v>
      </c>
      <c r="B30" t="s">
        <v>43</v>
      </c>
      <c r="C30">
        <v>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 t="s">
        <v>9</v>
      </c>
      <c r="AJ30" t="s">
        <v>10</v>
      </c>
      <c r="AK30">
        <v>4</v>
      </c>
      <c r="AL30">
        <v>3</v>
      </c>
      <c r="AM30" t="s">
        <v>9</v>
      </c>
    </row>
    <row r="31" spans="1:40" ht="12.75">
      <c r="A31">
        <v>30</v>
      </c>
      <c r="B31" t="s">
        <v>43</v>
      </c>
      <c r="C31">
        <v>68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1</v>
      </c>
      <c r="AI31" t="s">
        <v>8</v>
      </c>
      <c r="AJ31" t="s">
        <v>57</v>
      </c>
      <c r="AK31">
        <v>4</v>
      </c>
      <c r="AL31">
        <v>3</v>
      </c>
      <c r="AM31" t="s">
        <v>8</v>
      </c>
      <c r="AN31" t="s">
        <v>58</v>
      </c>
    </row>
    <row r="32" spans="1:39" ht="12.75">
      <c r="A32">
        <v>31</v>
      </c>
      <c r="B32" t="s">
        <v>43</v>
      </c>
      <c r="C32">
        <v>48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1</v>
      </c>
      <c r="AI32" t="s">
        <v>9</v>
      </c>
      <c r="AJ32" t="s">
        <v>10</v>
      </c>
      <c r="AK32">
        <v>4</v>
      </c>
      <c r="AL32">
        <v>3</v>
      </c>
      <c r="AM32" t="s">
        <v>9</v>
      </c>
    </row>
    <row r="33" spans="1:39" ht="12.75">
      <c r="A33">
        <v>32</v>
      </c>
      <c r="B33" t="s">
        <v>43</v>
      </c>
      <c r="C33">
        <v>81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1</v>
      </c>
      <c r="AI33" t="s">
        <v>8</v>
      </c>
      <c r="AJ33" t="s">
        <v>49</v>
      </c>
      <c r="AK33">
        <v>4</v>
      </c>
      <c r="AL33">
        <v>5</v>
      </c>
      <c r="AM33" t="s">
        <v>9</v>
      </c>
    </row>
    <row r="34" spans="1:40" ht="12.75">
      <c r="A34">
        <v>33</v>
      </c>
      <c r="B34" t="s">
        <v>43</v>
      </c>
      <c r="C34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1</v>
      </c>
      <c r="AI34" t="s">
        <v>9</v>
      </c>
      <c r="AJ34" t="s">
        <v>10</v>
      </c>
      <c r="AK34">
        <v>1</v>
      </c>
      <c r="AL34">
        <v>3</v>
      </c>
      <c r="AM34" t="s">
        <v>8</v>
      </c>
      <c r="AN34" t="s">
        <v>59</v>
      </c>
    </row>
    <row r="35" spans="1:40" ht="12.75">
      <c r="A35">
        <v>34</v>
      </c>
      <c r="B35" t="s">
        <v>43</v>
      </c>
      <c r="C35">
        <v>29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 t="s">
        <v>8</v>
      </c>
      <c r="AJ35" t="s">
        <v>60</v>
      </c>
      <c r="AK35">
        <v>1</v>
      </c>
      <c r="AL35">
        <v>5</v>
      </c>
      <c r="AM35" t="s">
        <v>8</v>
      </c>
      <c r="AN35" t="s">
        <v>61</v>
      </c>
    </row>
    <row r="36" spans="1:40" ht="12.75">
      <c r="A36">
        <v>35</v>
      </c>
      <c r="B36" t="s">
        <v>44</v>
      </c>
      <c r="C36">
        <v>25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 t="s">
        <v>8</v>
      </c>
      <c r="AJ36" t="s">
        <v>49</v>
      </c>
      <c r="AK36">
        <v>1</v>
      </c>
      <c r="AL36">
        <v>5</v>
      </c>
      <c r="AM36" t="s">
        <v>8</v>
      </c>
      <c r="AN36" t="s">
        <v>63</v>
      </c>
    </row>
    <row r="37" spans="1:40" ht="12.75">
      <c r="A37">
        <v>36</v>
      </c>
      <c r="B37" t="s">
        <v>52</v>
      </c>
      <c r="C37">
        <v>25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 t="s">
        <v>9</v>
      </c>
      <c r="AJ37" t="s">
        <v>10</v>
      </c>
      <c r="AK37">
        <v>1</v>
      </c>
      <c r="AL37">
        <v>4</v>
      </c>
      <c r="AM37" t="s">
        <v>8</v>
      </c>
      <c r="AN37" t="s">
        <v>64</v>
      </c>
    </row>
    <row r="38" spans="1:40" ht="12.75">
      <c r="A38">
        <v>37</v>
      </c>
      <c r="B38" t="s">
        <v>44</v>
      </c>
      <c r="C38">
        <v>21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1</v>
      </c>
      <c r="AI38" t="s">
        <v>8</v>
      </c>
      <c r="AJ38" t="s">
        <v>49</v>
      </c>
      <c r="AK38">
        <v>1</v>
      </c>
      <c r="AL38">
        <v>4</v>
      </c>
      <c r="AM38" t="s">
        <v>8</v>
      </c>
      <c r="AN38" t="s">
        <v>65</v>
      </c>
    </row>
    <row r="39" spans="1:39" ht="12.75">
      <c r="A39">
        <v>38</v>
      </c>
      <c r="B39" t="s">
        <v>44</v>
      </c>
      <c r="C39">
        <v>22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 t="s">
        <v>9</v>
      </c>
      <c r="AJ39" t="s">
        <v>10</v>
      </c>
      <c r="AK39">
        <v>1</v>
      </c>
      <c r="AL39">
        <v>5</v>
      </c>
      <c r="AM39" t="s">
        <v>9</v>
      </c>
    </row>
    <row r="40" spans="1:39" ht="12.75">
      <c r="A40">
        <v>39</v>
      </c>
      <c r="B40" t="s">
        <v>44</v>
      </c>
      <c r="C40">
        <v>33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 t="s">
        <v>9</v>
      </c>
      <c r="AJ40" t="s">
        <v>10</v>
      </c>
      <c r="AK40">
        <v>1</v>
      </c>
      <c r="AL40">
        <v>5</v>
      </c>
      <c r="AM40" t="s">
        <v>9</v>
      </c>
    </row>
    <row r="41" spans="1:40" ht="12.75">
      <c r="A41">
        <v>40</v>
      </c>
      <c r="B41" t="s">
        <v>43</v>
      </c>
      <c r="C41">
        <v>25</v>
      </c>
      <c r="D41">
        <v>0</v>
      </c>
      <c r="E41">
        <v>0</v>
      </c>
      <c r="F41">
        <v>1</v>
      </c>
      <c r="G41">
        <v>0</v>
      </c>
      <c r="H41">
        <v>1</v>
      </c>
      <c r="I41">
        <v>0</v>
      </c>
      <c r="J41">
        <v>0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1</v>
      </c>
      <c r="X41">
        <v>0</v>
      </c>
      <c r="Y41">
        <v>0</v>
      </c>
      <c r="Z41">
        <v>1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 t="s">
        <v>8</v>
      </c>
      <c r="AJ41" t="s">
        <v>46</v>
      </c>
      <c r="AK41">
        <v>1</v>
      </c>
      <c r="AL41">
        <v>5</v>
      </c>
      <c r="AM41" t="s">
        <v>8</v>
      </c>
      <c r="AN41" t="s">
        <v>66</v>
      </c>
    </row>
    <row r="42" spans="1:39" ht="12.75">
      <c r="A42">
        <v>41</v>
      </c>
      <c r="B42" t="s">
        <v>43</v>
      </c>
      <c r="C42">
        <v>44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 t="s">
        <v>8</v>
      </c>
      <c r="AJ42" t="s">
        <v>49</v>
      </c>
      <c r="AK42">
        <v>1</v>
      </c>
      <c r="AL42">
        <v>3</v>
      </c>
      <c r="AM42" t="s">
        <v>9</v>
      </c>
    </row>
    <row r="43" spans="1:40" ht="12.75">
      <c r="A43">
        <v>42</v>
      </c>
      <c r="B43" t="s">
        <v>44</v>
      </c>
      <c r="C43">
        <v>37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1</v>
      </c>
      <c r="AI43" t="s">
        <v>8</v>
      </c>
      <c r="AJ43" t="s">
        <v>49</v>
      </c>
      <c r="AK43">
        <v>1</v>
      </c>
      <c r="AL43">
        <v>5</v>
      </c>
      <c r="AM43" t="s">
        <v>8</v>
      </c>
      <c r="AN43" t="s">
        <v>67</v>
      </c>
    </row>
    <row r="44" spans="1:40" ht="12.75">
      <c r="A44">
        <v>43</v>
      </c>
      <c r="B44" t="s">
        <v>52</v>
      </c>
      <c r="C44">
        <v>46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 t="s">
        <v>8</v>
      </c>
      <c r="AJ44" t="s">
        <v>49</v>
      </c>
      <c r="AK44">
        <v>1</v>
      </c>
      <c r="AL44">
        <v>4</v>
      </c>
      <c r="AM44" t="s">
        <v>8</v>
      </c>
      <c r="AN44" t="s">
        <v>68</v>
      </c>
    </row>
    <row r="45" spans="1:39" ht="12.75">
      <c r="A45">
        <v>44</v>
      </c>
      <c r="B45" t="s">
        <v>43</v>
      </c>
      <c r="C45">
        <v>83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1</v>
      </c>
      <c r="AI45" t="s">
        <v>8</v>
      </c>
      <c r="AJ45" t="s">
        <v>119</v>
      </c>
      <c r="AK45">
        <v>3</v>
      </c>
      <c r="AL45">
        <v>2</v>
      </c>
      <c r="AM45" t="s">
        <v>9</v>
      </c>
    </row>
    <row r="46" spans="1:39" ht="12.75">
      <c r="A46">
        <v>45</v>
      </c>
      <c r="B46" t="s">
        <v>43</v>
      </c>
      <c r="C46">
        <v>22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 t="s">
        <v>8</v>
      </c>
      <c r="AJ46" t="s">
        <v>49</v>
      </c>
      <c r="AK46">
        <v>3</v>
      </c>
      <c r="AL46">
        <v>2</v>
      </c>
      <c r="AM46" t="s">
        <v>9</v>
      </c>
    </row>
    <row r="47" spans="1:39" ht="12.75">
      <c r="A47">
        <v>46</v>
      </c>
      <c r="B47" t="s">
        <v>44</v>
      </c>
      <c r="C47">
        <v>36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 t="s">
        <v>9</v>
      </c>
      <c r="AJ47" t="s">
        <v>10</v>
      </c>
      <c r="AK47">
        <v>1</v>
      </c>
      <c r="AL47">
        <v>3</v>
      </c>
      <c r="AM47" t="s">
        <v>9</v>
      </c>
    </row>
    <row r="48" spans="1:40" ht="12.75">
      <c r="A48">
        <v>47</v>
      </c>
      <c r="B48" t="s">
        <v>43</v>
      </c>
      <c r="C48">
        <v>40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 t="s">
        <v>9</v>
      </c>
      <c r="AJ48" t="s">
        <v>10</v>
      </c>
      <c r="AK48">
        <v>1</v>
      </c>
      <c r="AL48">
        <v>3</v>
      </c>
      <c r="AM48" t="s">
        <v>8</v>
      </c>
      <c r="AN48" t="s">
        <v>69</v>
      </c>
    </row>
    <row r="49" spans="1:40" ht="12.75">
      <c r="A49">
        <v>48</v>
      </c>
      <c r="B49" t="s">
        <v>45</v>
      </c>
      <c r="C49">
        <v>60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1</v>
      </c>
      <c r="AI49" t="s">
        <v>9</v>
      </c>
      <c r="AJ49" t="s">
        <v>10</v>
      </c>
      <c r="AK49">
        <v>1</v>
      </c>
      <c r="AL49">
        <v>4</v>
      </c>
      <c r="AM49" t="s">
        <v>8</v>
      </c>
      <c r="AN49" t="s">
        <v>70</v>
      </c>
    </row>
    <row r="50" spans="1:39" ht="12.75">
      <c r="A50">
        <v>49</v>
      </c>
      <c r="B50" t="s">
        <v>43</v>
      </c>
      <c r="C50">
        <v>48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2</v>
      </c>
      <c r="AI50" t="s">
        <v>8</v>
      </c>
      <c r="AJ50" t="s">
        <v>49</v>
      </c>
      <c r="AK50">
        <v>4</v>
      </c>
      <c r="AL50">
        <v>4</v>
      </c>
      <c r="AM50" t="s">
        <v>9</v>
      </c>
    </row>
    <row r="51" spans="1:39" ht="12.75">
      <c r="A51">
        <v>50</v>
      </c>
      <c r="B51" t="s">
        <v>43</v>
      </c>
      <c r="C51">
        <v>37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1</v>
      </c>
      <c r="AH51">
        <v>1</v>
      </c>
      <c r="AI51" t="s">
        <v>9</v>
      </c>
      <c r="AJ51" t="s">
        <v>10</v>
      </c>
      <c r="AK51">
        <v>2</v>
      </c>
      <c r="AL51">
        <v>4</v>
      </c>
      <c r="AM51" t="s">
        <v>9</v>
      </c>
    </row>
    <row r="52" spans="1:39" ht="12.75">
      <c r="A52">
        <v>51</v>
      </c>
      <c r="B52" t="s">
        <v>43</v>
      </c>
      <c r="C52">
        <v>42</v>
      </c>
      <c r="D52">
        <v>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</v>
      </c>
      <c r="AH52">
        <v>1</v>
      </c>
      <c r="AI52" t="s">
        <v>8</v>
      </c>
      <c r="AJ52" t="s">
        <v>71</v>
      </c>
      <c r="AK52">
        <v>1</v>
      </c>
      <c r="AL52">
        <v>5</v>
      </c>
      <c r="AM52" t="s">
        <v>9</v>
      </c>
    </row>
    <row r="53" spans="1:40" ht="12.75">
      <c r="A53">
        <v>52</v>
      </c>
      <c r="B53" t="s">
        <v>43</v>
      </c>
      <c r="C53">
        <v>50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1</v>
      </c>
      <c r="AI53" t="s">
        <v>8</v>
      </c>
      <c r="AJ53" t="s">
        <v>72</v>
      </c>
      <c r="AK53">
        <v>1</v>
      </c>
      <c r="AL53">
        <v>2</v>
      </c>
      <c r="AM53" t="s">
        <v>8</v>
      </c>
      <c r="AN53" t="s">
        <v>73</v>
      </c>
    </row>
    <row r="54" spans="1:40" ht="12.75">
      <c r="A54">
        <v>53</v>
      </c>
      <c r="B54" t="s">
        <v>44</v>
      </c>
      <c r="C54">
        <v>46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1</v>
      </c>
      <c r="AI54" t="s">
        <v>8</v>
      </c>
      <c r="AJ54" t="s">
        <v>72</v>
      </c>
      <c r="AK54">
        <v>1</v>
      </c>
      <c r="AL54">
        <v>3</v>
      </c>
      <c r="AM54" t="s">
        <v>8</v>
      </c>
      <c r="AN54" t="s">
        <v>161</v>
      </c>
    </row>
    <row r="55" spans="1:40" ht="12.75">
      <c r="A55">
        <v>54</v>
      </c>
      <c r="B55" t="s">
        <v>43</v>
      </c>
      <c r="C55">
        <v>29</v>
      </c>
      <c r="D55">
        <v>1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1</v>
      </c>
      <c r="AI55" t="s">
        <v>9</v>
      </c>
      <c r="AJ55" t="s">
        <v>10</v>
      </c>
      <c r="AK55">
        <v>1</v>
      </c>
      <c r="AL55">
        <v>3</v>
      </c>
      <c r="AM55" t="s">
        <v>8</v>
      </c>
      <c r="AN55" t="s">
        <v>74</v>
      </c>
    </row>
    <row r="56" spans="1:40" ht="12.75">
      <c r="A56">
        <v>55</v>
      </c>
      <c r="B56" t="s">
        <v>43</v>
      </c>
      <c r="C56">
        <v>63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1</v>
      </c>
      <c r="AI56" t="s">
        <v>9</v>
      </c>
      <c r="AJ56" t="s">
        <v>10</v>
      </c>
      <c r="AK56">
        <v>1</v>
      </c>
      <c r="AL56">
        <v>2</v>
      </c>
      <c r="AM56" t="s">
        <v>8</v>
      </c>
      <c r="AN56" t="s">
        <v>75</v>
      </c>
    </row>
    <row r="57" spans="1:39" ht="12.75">
      <c r="A57">
        <v>56</v>
      </c>
      <c r="B57" t="s">
        <v>43</v>
      </c>
      <c r="C57">
        <v>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0</v>
      </c>
      <c r="AH57">
        <v>1</v>
      </c>
      <c r="AI57" t="s">
        <v>9</v>
      </c>
      <c r="AJ57" t="s">
        <v>10</v>
      </c>
      <c r="AK57">
        <v>1</v>
      </c>
      <c r="AL57">
        <v>3</v>
      </c>
      <c r="AM57" t="s">
        <v>9</v>
      </c>
    </row>
    <row r="58" spans="1:39" ht="12.75">
      <c r="A58">
        <v>57</v>
      </c>
      <c r="B58" t="s">
        <v>43</v>
      </c>
      <c r="C58">
        <v>28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 t="s">
        <v>9</v>
      </c>
      <c r="AJ58" t="s">
        <v>10</v>
      </c>
      <c r="AK58">
        <v>1</v>
      </c>
      <c r="AL58">
        <v>3</v>
      </c>
      <c r="AM58" t="s">
        <v>9</v>
      </c>
    </row>
    <row r="59" spans="1:39" ht="12.75">
      <c r="A59">
        <v>58</v>
      </c>
      <c r="B59" t="s">
        <v>44</v>
      </c>
      <c r="C59">
        <v>28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1</v>
      </c>
      <c r="AH59">
        <v>1</v>
      </c>
      <c r="AI59" t="s">
        <v>9</v>
      </c>
      <c r="AJ59" t="s">
        <v>10</v>
      </c>
      <c r="AK59">
        <v>1</v>
      </c>
      <c r="AL59">
        <v>3</v>
      </c>
      <c r="AM59" t="s">
        <v>9</v>
      </c>
    </row>
    <row r="60" spans="1:39" ht="12.75">
      <c r="A60">
        <v>59</v>
      </c>
      <c r="B60" t="s">
        <v>43</v>
      </c>
      <c r="C60">
        <v>30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1</v>
      </c>
      <c r="AI60" t="s">
        <v>9</v>
      </c>
      <c r="AJ60" t="s">
        <v>10</v>
      </c>
      <c r="AK60">
        <v>1</v>
      </c>
      <c r="AL60">
        <v>4</v>
      </c>
      <c r="AM60" t="s">
        <v>9</v>
      </c>
    </row>
    <row r="61" spans="1:39" ht="12.75">
      <c r="A61">
        <v>60</v>
      </c>
      <c r="B61" t="s">
        <v>43</v>
      </c>
      <c r="C61">
        <v>28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1</v>
      </c>
      <c r="AI61" t="s">
        <v>9</v>
      </c>
      <c r="AJ61" t="s">
        <v>10</v>
      </c>
      <c r="AK61">
        <v>1</v>
      </c>
      <c r="AL61">
        <v>4</v>
      </c>
      <c r="AM61" t="s">
        <v>9</v>
      </c>
    </row>
    <row r="62" spans="1:39" ht="12.75">
      <c r="A62">
        <v>61</v>
      </c>
      <c r="B62" t="s">
        <v>43</v>
      </c>
      <c r="C62">
        <v>48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1</v>
      </c>
      <c r="AI62" t="s">
        <v>8</v>
      </c>
      <c r="AJ62" t="s">
        <v>49</v>
      </c>
      <c r="AK62">
        <v>4</v>
      </c>
      <c r="AL62">
        <v>2</v>
      </c>
      <c r="AM62" t="s">
        <v>9</v>
      </c>
    </row>
    <row r="63" spans="1:39" ht="12.75">
      <c r="A63">
        <v>62</v>
      </c>
      <c r="B63" t="s">
        <v>43</v>
      </c>
      <c r="C63">
        <v>28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1</v>
      </c>
      <c r="AI63" t="s">
        <v>8</v>
      </c>
      <c r="AJ63" t="s">
        <v>49</v>
      </c>
      <c r="AK63">
        <v>1</v>
      </c>
      <c r="AL63">
        <v>3</v>
      </c>
      <c r="AM63" t="s">
        <v>9</v>
      </c>
    </row>
    <row r="64" spans="1:40" ht="12.75">
      <c r="A64">
        <v>63</v>
      </c>
      <c r="B64" t="s">
        <v>43</v>
      </c>
      <c r="C64">
        <v>55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1</v>
      </c>
      <c r="AI64" t="s">
        <v>9</v>
      </c>
      <c r="AJ64" t="s">
        <v>10</v>
      </c>
      <c r="AK64">
        <v>1</v>
      </c>
      <c r="AL64">
        <v>3</v>
      </c>
      <c r="AM64" t="s">
        <v>8</v>
      </c>
      <c r="AN64" t="s">
        <v>76</v>
      </c>
    </row>
    <row r="65" spans="1:39" ht="12.75">
      <c r="A65">
        <v>64</v>
      </c>
      <c r="B65" t="s">
        <v>45</v>
      </c>
      <c r="C65">
        <v>35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1</v>
      </c>
      <c r="AI65" t="s">
        <v>9</v>
      </c>
      <c r="AJ65" t="s">
        <v>10</v>
      </c>
      <c r="AK65">
        <v>1</v>
      </c>
      <c r="AL65">
        <v>2</v>
      </c>
      <c r="AM65" t="s">
        <v>9</v>
      </c>
    </row>
    <row r="66" spans="1:39" ht="12.75">
      <c r="A66">
        <v>65</v>
      </c>
      <c r="B66" t="s">
        <v>43</v>
      </c>
      <c r="C66">
        <v>40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 t="s">
        <v>9</v>
      </c>
      <c r="AJ66" t="s">
        <v>10</v>
      </c>
      <c r="AK66">
        <v>1</v>
      </c>
      <c r="AL66">
        <v>5</v>
      </c>
      <c r="AM66" t="s">
        <v>9</v>
      </c>
    </row>
    <row r="67" spans="1:39" ht="12.75">
      <c r="A67">
        <v>66</v>
      </c>
      <c r="B67" t="s">
        <v>45</v>
      </c>
      <c r="C67">
        <v>53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1</v>
      </c>
      <c r="AI67" t="s">
        <v>8</v>
      </c>
      <c r="AJ67" t="s">
        <v>49</v>
      </c>
      <c r="AK67">
        <v>2</v>
      </c>
      <c r="AL67">
        <v>5</v>
      </c>
      <c r="AM67" t="s">
        <v>9</v>
      </c>
    </row>
    <row r="68" spans="1:39" ht="12.75">
      <c r="A68">
        <v>67</v>
      </c>
      <c r="B68" t="s">
        <v>45</v>
      </c>
      <c r="C68">
        <v>15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1</v>
      </c>
      <c r="AI68" t="s">
        <v>9</v>
      </c>
      <c r="AJ68" t="s">
        <v>10</v>
      </c>
      <c r="AK68">
        <v>1</v>
      </c>
      <c r="AL68">
        <v>4</v>
      </c>
      <c r="AM68" t="s">
        <v>9</v>
      </c>
    </row>
    <row r="69" spans="1:40" ht="12.75">
      <c r="A69">
        <v>68</v>
      </c>
      <c r="B69" t="s">
        <v>43</v>
      </c>
      <c r="C69">
        <v>25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1</v>
      </c>
      <c r="AI69" t="s">
        <v>8</v>
      </c>
      <c r="AJ69" t="s">
        <v>46</v>
      </c>
      <c r="AK69">
        <v>1</v>
      </c>
      <c r="AL69">
        <v>4</v>
      </c>
      <c r="AM69" t="s">
        <v>8</v>
      </c>
      <c r="AN69" t="s">
        <v>77</v>
      </c>
    </row>
    <row r="70" spans="1:40" ht="12.75">
      <c r="A70">
        <v>69</v>
      </c>
      <c r="B70" t="s">
        <v>43</v>
      </c>
      <c r="C70">
        <v>19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1</v>
      </c>
      <c r="AI70" t="s">
        <v>8</v>
      </c>
      <c r="AJ70" t="s">
        <v>78</v>
      </c>
      <c r="AK70">
        <v>1</v>
      </c>
      <c r="AL70">
        <v>4</v>
      </c>
      <c r="AM70" t="s">
        <v>8</v>
      </c>
      <c r="AN70" t="s">
        <v>77</v>
      </c>
    </row>
    <row r="71" spans="1:39" ht="12.75">
      <c r="A71">
        <v>70</v>
      </c>
      <c r="B71" t="s">
        <v>43</v>
      </c>
      <c r="C71">
        <v>19</v>
      </c>
      <c r="D71">
        <v>1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1</v>
      </c>
      <c r="AI71" t="s">
        <v>8</v>
      </c>
      <c r="AJ71" t="s">
        <v>46</v>
      </c>
      <c r="AK71">
        <v>1</v>
      </c>
      <c r="AL71">
        <v>4</v>
      </c>
      <c r="AM71" t="s">
        <v>9</v>
      </c>
    </row>
    <row r="72" spans="1:40" ht="12.75">
      <c r="A72">
        <v>71</v>
      </c>
      <c r="B72" t="s">
        <v>45</v>
      </c>
      <c r="C72">
        <v>67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</v>
      </c>
      <c r="AI72" t="s">
        <v>8</v>
      </c>
      <c r="AJ72" t="s">
        <v>49</v>
      </c>
      <c r="AK72">
        <v>4</v>
      </c>
      <c r="AL72">
        <v>4</v>
      </c>
      <c r="AM72" t="s">
        <v>8</v>
      </c>
      <c r="AN72" t="s">
        <v>79</v>
      </c>
    </row>
    <row r="73" spans="1:39" ht="12.75">
      <c r="A73">
        <v>72</v>
      </c>
      <c r="B73" t="s">
        <v>43</v>
      </c>
      <c r="C73">
        <v>20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1</v>
      </c>
      <c r="AI73" t="s">
        <v>8</v>
      </c>
      <c r="AJ73" t="s">
        <v>80</v>
      </c>
      <c r="AK73">
        <v>1</v>
      </c>
      <c r="AL73">
        <v>5</v>
      </c>
      <c r="AM73" t="s">
        <v>9</v>
      </c>
    </row>
    <row r="74" spans="1:39" ht="12.75">
      <c r="A74">
        <v>73</v>
      </c>
      <c r="B74" t="s">
        <v>43</v>
      </c>
      <c r="C74">
        <v>55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 t="s">
        <v>8</v>
      </c>
      <c r="AJ74" t="s">
        <v>49</v>
      </c>
      <c r="AK74">
        <v>1</v>
      </c>
      <c r="AL74">
        <v>2</v>
      </c>
      <c r="AM74" t="s">
        <v>9</v>
      </c>
    </row>
    <row r="75" spans="1:40" ht="12.75">
      <c r="A75">
        <v>74</v>
      </c>
      <c r="B75" t="s">
        <v>43</v>
      </c>
      <c r="C75">
        <v>25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1</v>
      </c>
      <c r="AI75" t="s">
        <v>9</v>
      </c>
      <c r="AJ75" t="s">
        <v>10</v>
      </c>
      <c r="AK75">
        <v>2</v>
      </c>
      <c r="AL75">
        <v>4</v>
      </c>
      <c r="AM75" t="s">
        <v>8</v>
      </c>
      <c r="AN75" t="s">
        <v>81</v>
      </c>
    </row>
    <row r="76" spans="1:40" ht="12.75">
      <c r="A76">
        <v>75</v>
      </c>
      <c r="B76" t="s">
        <v>44</v>
      </c>
      <c r="C76">
        <v>58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1</v>
      </c>
      <c r="AI76" t="s">
        <v>9</v>
      </c>
      <c r="AJ76" t="s">
        <v>10</v>
      </c>
      <c r="AK76">
        <v>1</v>
      </c>
      <c r="AL76">
        <v>3</v>
      </c>
      <c r="AM76" t="s">
        <v>8</v>
      </c>
      <c r="AN76" t="s">
        <v>79</v>
      </c>
    </row>
    <row r="77" spans="1:40" ht="12.75">
      <c r="A77">
        <v>76</v>
      </c>
      <c r="B77" t="s">
        <v>43</v>
      </c>
      <c r="C77">
        <v>35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1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1</v>
      </c>
      <c r="AI77" t="s">
        <v>8</v>
      </c>
      <c r="AJ77" t="s">
        <v>46</v>
      </c>
      <c r="AK77">
        <v>1</v>
      </c>
      <c r="AL77">
        <v>5</v>
      </c>
      <c r="AM77" t="s">
        <v>8</v>
      </c>
      <c r="AN77" t="s">
        <v>89</v>
      </c>
    </row>
    <row r="78" spans="1:39" ht="12.75">
      <c r="A78">
        <v>77</v>
      </c>
      <c r="B78" t="s">
        <v>43</v>
      </c>
      <c r="C78">
        <v>28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1</v>
      </c>
      <c r="AI78" t="s">
        <v>8</v>
      </c>
      <c r="AJ78" t="s">
        <v>88</v>
      </c>
      <c r="AK78">
        <v>1</v>
      </c>
      <c r="AL78">
        <v>4</v>
      </c>
      <c r="AM78" t="s">
        <v>9</v>
      </c>
    </row>
    <row r="79" spans="1:39" ht="12.75">
      <c r="A79">
        <v>78</v>
      </c>
      <c r="B79" t="s">
        <v>43</v>
      </c>
      <c r="C79">
        <v>40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1</v>
      </c>
      <c r="AH79">
        <v>1</v>
      </c>
      <c r="AI79" t="s">
        <v>9</v>
      </c>
      <c r="AJ79" t="s">
        <v>10</v>
      </c>
      <c r="AK79">
        <v>1</v>
      </c>
      <c r="AL79">
        <v>5</v>
      </c>
      <c r="AM79" t="s">
        <v>9</v>
      </c>
    </row>
    <row r="80" spans="1:40" ht="12.75">
      <c r="A80">
        <v>79</v>
      </c>
      <c r="B80" t="s">
        <v>43</v>
      </c>
      <c r="C80">
        <v>35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 t="s">
        <v>9</v>
      </c>
      <c r="AJ80" t="s">
        <v>10</v>
      </c>
      <c r="AK80">
        <v>1</v>
      </c>
      <c r="AL80">
        <v>4</v>
      </c>
      <c r="AM80" t="s">
        <v>8</v>
      </c>
      <c r="AN80" t="s">
        <v>84</v>
      </c>
    </row>
    <row r="81" spans="1:39" ht="12.75">
      <c r="A81">
        <v>80</v>
      </c>
      <c r="B81" t="s">
        <v>43</v>
      </c>
      <c r="C81">
        <v>40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1</v>
      </c>
      <c r="AH81">
        <v>1</v>
      </c>
      <c r="AI81" t="s">
        <v>8</v>
      </c>
      <c r="AJ81" t="s">
        <v>49</v>
      </c>
      <c r="AK81">
        <v>2</v>
      </c>
      <c r="AL81">
        <v>3</v>
      </c>
      <c r="AM81" t="s">
        <v>9</v>
      </c>
    </row>
    <row r="82" spans="1:39" ht="12.75">
      <c r="A82">
        <v>81</v>
      </c>
      <c r="B82" t="s">
        <v>45</v>
      </c>
      <c r="C82">
        <v>36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1</v>
      </c>
      <c r="AH82">
        <v>1</v>
      </c>
      <c r="AI82" t="s">
        <v>9</v>
      </c>
      <c r="AJ82" t="s">
        <v>10</v>
      </c>
      <c r="AK82">
        <v>1</v>
      </c>
      <c r="AL82">
        <v>3</v>
      </c>
      <c r="AM82" t="s">
        <v>9</v>
      </c>
    </row>
    <row r="83" spans="1:39" ht="12.75">
      <c r="A83">
        <v>82</v>
      </c>
      <c r="B83" t="s">
        <v>43</v>
      </c>
      <c r="C83">
        <v>32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 t="s">
        <v>9</v>
      </c>
      <c r="AJ83" t="s">
        <v>10</v>
      </c>
      <c r="AK83">
        <v>1</v>
      </c>
      <c r="AL83">
        <v>3</v>
      </c>
      <c r="AM83" t="s">
        <v>9</v>
      </c>
    </row>
    <row r="84" spans="1:39" ht="12.75">
      <c r="A84">
        <v>83</v>
      </c>
      <c r="B84" t="s">
        <v>43</v>
      </c>
      <c r="C84">
        <v>58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1</v>
      </c>
      <c r="AI84" t="s">
        <v>9</v>
      </c>
      <c r="AJ84" t="s">
        <v>10</v>
      </c>
      <c r="AK84">
        <v>1</v>
      </c>
      <c r="AL84">
        <v>4</v>
      </c>
      <c r="AM84" t="s">
        <v>9</v>
      </c>
    </row>
    <row r="85" spans="1:39" ht="12.75">
      <c r="A85">
        <v>84</v>
      </c>
      <c r="B85" t="s">
        <v>44</v>
      </c>
      <c r="C85">
        <v>21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</v>
      </c>
      <c r="AH85">
        <v>1</v>
      </c>
      <c r="AI85" t="s">
        <v>9</v>
      </c>
      <c r="AJ85" t="s">
        <v>10</v>
      </c>
      <c r="AK85">
        <v>1</v>
      </c>
      <c r="AL85">
        <v>4</v>
      </c>
      <c r="AM85" t="s">
        <v>9</v>
      </c>
    </row>
    <row r="86" spans="1:40" ht="12.75">
      <c r="A86">
        <v>85</v>
      </c>
      <c r="B86" t="s">
        <v>45</v>
      </c>
      <c r="C86">
        <v>34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1</v>
      </c>
      <c r="AI86" t="s">
        <v>8</v>
      </c>
      <c r="AJ86" t="s">
        <v>86</v>
      </c>
      <c r="AK86">
        <v>1</v>
      </c>
      <c r="AL86">
        <v>5</v>
      </c>
      <c r="AM86" t="s">
        <v>8</v>
      </c>
      <c r="AN86" t="s">
        <v>87</v>
      </c>
    </row>
    <row r="87" spans="1:39" ht="12.75">
      <c r="A87">
        <v>86</v>
      </c>
      <c r="B87" t="s">
        <v>43</v>
      </c>
      <c r="C87">
        <v>47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</v>
      </c>
      <c r="AH87">
        <v>1</v>
      </c>
      <c r="AI87" t="s">
        <v>8</v>
      </c>
      <c r="AJ87" t="s">
        <v>49</v>
      </c>
      <c r="AK87">
        <v>1</v>
      </c>
      <c r="AL87">
        <v>3</v>
      </c>
      <c r="AM87" t="s">
        <v>9</v>
      </c>
    </row>
    <row r="88" spans="1:39" ht="12.75">
      <c r="A88">
        <v>87</v>
      </c>
      <c r="B88" t="s">
        <v>52</v>
      </c>
      <c r="C88">
        <v>30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1</v>
      </c>
      <c r="AI88" t="s">
        <v>9</v>
      </c>
      <c r="AJ88" t="s">
        <v>10</v>
      </c>
      <c r="AK88">
        <v>2</v>
      </c>
      <c r="AL88">
        <v>4</v>
      </c>
      <c r="AM88" t="s">
        <v>9</v>
      </c>
    </row>
    <row r="89" spans="1:39" ht="12.75">
      <c r="A89">
        <v>88</v>
      </c>
      <c r="B89" t="s">
        <v>44</v>
      </c>
      <c r="C89">
        <v>40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1</v>
      </c>
      <c r="AI89" t="s">
        <v>9</v>
      </c>
      <c r="AJ89" t="s">
        <v>10</v>
      </c>
      <c r="AK89">
        <v>1</v>
      </c>
      <c r="AL89">
        <v>2</v>
      </c>
      <c r="AM89" t="s">
        <v>9</v>
      </c>
    </row>
    <row r="90" spans="1:39" ht="12.75">
      <c r="A90">
        <v>89</v>
      </c>
      <c r="B90" t="s">
        <v>43</v>
      </c>
      <c r="C90">
        <v>33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1</v>
      </c>
      <c r="AI90" t="s">
        <v>9</v>
      </c>
      <c r="AJ90" t="s">
        <v>10</v>
      </c>
      <c r="AK90">
        <v>2</v>
      </c>
      <c r="AL90">
        <v>4</v>
      </c>
      <c r="AM90" t="s">
        <v>9</v>
      </c>
    </row>
    <row r="91" spans="1:40" ht="12.75">
      <c r="A91">
        <v>90</v>
      </c>
      <c r="B91" t="s">
        <v>44</v>
      </c>
      <c r="C91">
        <v>32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1</v>
      </c>
      <c r="AI91" t="s">
        <v>85</v>
      </c>
      <c r="AJ91" t="s">
        <v>86</v>
      </c>
      <c r="AK91">
        <v>1</v>
      </c>
      <c r="AL91">
        <v>4</v>
      </c>
      <c r="AM91" t="s">
        <v>8</v>
      </c>
      <c r="AN91" t="s">
        <v>77</v>
      </c>
    </row>
    <row r="92" spans="1:40" ht="12.75">
      <c r="A92">
        <v>91</v>
      </c>
      <c r="B92" t="s">
        <v>43</v>
      </c>
      <c r="C92">
        <v>21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1</v>
      </c>
      <c r="AI92" t="s">
        <v>8</v>
      </c>
      <c r="AJ92" t="s">
        <v>46</v>
      </c>
      <c r="AK92">
        <v>1</v>
      </c>
      <c r="AL92">
        <v>5</v>
      </c>
      <c r="AM92" t="s">
        <v>8</v>
      </c>
      <c r="AN92" t="s">
        <v>84</v>
      </c>
    </row>
    <row r="93" spans="1:40" ht="12.75">
      <c r="A93">
        <v>92</v>
      </c>
      <c r="B93" t="s">
        <v>43</v>
      </c>
      <c r="C93">
        <v>32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t="s">
        <v>8</v>
      </c>
      <c r="AJ93" t="s">
        <v>46</v>
      </c>
      <c r="AK93">
        <v>1</v>
      </c>
      <c r="AL93">
        <v>3</v>
      </c>
      <c r="AM93" t="s">
        <v>8</v>
      </c>
      <c r="AN93" t="s">
        <v>83</v>
      </c>
    </row>
    <row r="94" spans="1:40" ht="12.75">
      <c r="A94">
        <v>93</v>
      </c>
      <c r="B94" t="s">
        <v>44</v>
      </c>
      <c r="C94">
        <v>28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</v>
      </c>
      <c r="AH94">
        <v>1</v>
      </c>
      <c r="AI94" t="s">
        <v>8</v>
      </c>
      <c r="AJ94" t="s">
        <v>49</v>
      </c>
      <c r="AK94">
        <v>1</v>
      </c>
      <c r="AL94">
        <v>4</v>
      </c>
      <c r="AM94" t="s">
        <v>8</v>
      </c>
      <c r="AN94" t="s">
        <v>82</v>
      </c>
    </row>
    <row r="95" spans="1:39" ht="12.75">
      <c r="A95">
        <v>94</v>
      </c>
      <c r="B95" t="s">
        <v>43</v>
      </c>
      <c r="C95">
        <v>35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4</v>
      </c>
      <c r="AI95" t="s">
        <v>9</v>
      </c>
      <c r="AJ95" t="s">
        <v>10</v>
      </c>
      <c r="AK95">
        <v>1</v>
      </c>
      <c r="AL95">
        <v>5</v>
      </c>
      <c r="AM95" t="s">
        <v>9</v>
      </c>
    </row>
    <row r="96" spans="1:39" ht="12.75">
      <c r="A96">
        <v>95</v>
      </c>
      <c r="B96" t="s">
        <v>43</v>
      </c>
      <c r="C96">
        <v>28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1</v>
      </c>
      <c r="AH96">
        <v>1</v>
      </c>
      <c r="AI96" t="s">
        <v>9</v>
      </c>
      <c r="AJ96" t="s">
        <v>10</v>
      </c>
      <c r="AK96">
        <v>2</v>
      </c>
      <c r="AL96">
        <v>4</v>
      </c>
      <c r="AM96" t="s">
        <v>9</v>
      </c>
    </row>
    <row r="97" spans="1:39" ht="12.75">
      <c r="A97">
        <v>96</v>
      </c>
      <c r="B97" t="s">
        <v>44</v>
      </c>
      <c r="C97">
        <v>41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1</v>
      </c>
      <c r="AH97">
        <v>1</v>
      </c>
      <c r="AI97" t="s">
        <v>8</v>
      </c>
      <c r="AJ97" t="s">
        <v>115</v>
      </c>
      <c r="AK97">
        <v>2</v>
      </c>
      <c r="AL97">
        <v>3</v>
      </c>
      <c r="AM97" t="s">
        <v>9</v>
      </c>
    </row>
    <row r="98" spans="1:39" ht="12.75">
      <c r="A98">
        <v>97</v>
      </c>
      <c r="B98" t="s">
        <v>43</v>
      </c>
      <c r="C98">
        <v>45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1</v>
      </c>
      <c r="AI98" t="s">
        <v>8</v>
      </c>
      <c r="AJ98" t="s">
        <v>115</v>
      </c>
      <c r="AK98">
        <v>1</v>
      </c>
      <c r="AL98">
        <v>3</v>
      </c>
      <c r="AM98" t="s">
        <v>9</v>
      </c>
    </row>
    <row r="99" spans="1:40" ht="12.75">
      <c r="A99">
        <v>98</v>
      </c>
      <c r="B99" t="s">
        <v>44</v>
      </c>
      <c r="C99">
        <v>26</v>
      </c>
      <c r="D99">
        <v>0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1</v>
      </c>
      <c r="AI99" t="s">
        <v>8</v>
      </c>
      <c r="AJ99" t="s">
        <v>72</v>
      </c>
      <c r="AK99">
        <v>1</v>
      </c>
      <c r="AL99">
        <v>4</v>
      </c>
      <c r="AM99" t="s">
        <v>8</v>
      </c>
      <c r="AN99" t="s">
        <v>116</v>
      </c>
    </row>
    <row r="100" spans="1:40" ht="12.75">
      <c r="A100">
        <v>99</v>
      </c>
      <c r="B100" t="s">
        <v>43</v>
      </c>
      <c r="C100">
        <v>29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 t="s">
        <v>8</v>
      </c>
      <c r="AJ100" t="s">
        <v>49</v>
      </c>
      <c r="AK100">
        <v>1</v>
      </c>
      <c r="AL100">
        <v>4</v>
      </c>
      <c r="AM100" t="s">
        <v>8</v>
      </c>
      <c r="AN100" t="s">
        <v>117</v>
      </c>
    </row>
    <row r="101" spans="1:39" ht="12.75">
      <c r="A101">
        <v>100</v>
      </c>
      <c r="B101" t="s">
        <v>44</v>
      </c>
      <c r="C101">
        <v>36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 t="s">
        <v>8</v>
      </c>
      <c r="AJ101" t="s">
        <v>49</v>
      </c>
      <c r="AK101">
        <v>1</v>
      </c>
      <c r="AL101">
        <v>5</v>
      </c>
      <c r="AM101" t="s">
        <v>9</v>
      </c>
    </row>
  </sheetData>
  <conditionalFormatting sqref="AL107">
    <cfRule type="cellIs" priority="1" dxfId="0" operator="equal" stopIfTrue="1">
      <formula>2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Z1">
      <selection activeCell="AN26" sqref="A1:AN31"/>
    </sheetView>
  </sheetViews>
  <sheetFormatPr defaultColWidth="9.140625" defaultRowHeight="12.75"/>
  <cols>
    <col min="1" max="1" width="3.00390625" style="0" bestFit="1" customWidth="1"/>
    <col min="2" max="2" width="6.57421875" style="0" bestFit="1" customWidth="1"/>
    <col min="3" max="3" width="3.7109375" style="0" bestFit="1" customWidth="1"/>
    <col min="4" max="4" width="7.7109375" style="0" bestFit="1" customWidth="1"/>
    <col min="5" max="5" width="8.28125" style="0" bestFit="1" customWidth="1"/>
    <col min="6" max="6" width="5.57421875" style="0" bestFit="1" customWidth="1"/>
    <col min="7" max="7" width="10.00390625" style="0" bestFit="1" customWidth="1"/>
    <col min="8" max="8" width="8.57421875" style="0" bestFit="1" customWidth="1"/>
    <col min="9" max="9" width="12.7109375" style="0" bestFit="1" customWidth="1"/>
    <col min="10" max="10" width="9.7109375" style="0" bestFit="1" customWidth="1"/>
    <col min="11" max="11" width="9.57421875" style="0" bestFit="1" customWidth="1"/>
    <col min="12" max="12" width="12.7109375" style="0" bestFit="1" customWidth="1"/>
    <col min="13" max="13" width="10.421875" style="0" bestFit="1" customWidth="1"/>
    <col min="14" max="14" width="7.140625" style="0" bestFit="1" customWidth="1"/>
    <col min="15" max="15" width="9.00390625" style="0" bestFit="1" customWidth="1"/>
    <col min="16" max="16" width="9.421875" style="0" bestFit="1" customWidth="1"/>
    <col min="17" max="17" width="4.8515625" style="0" bestFit="1" customWidth="1"/>
    <col min="18" max="18" width="4.00390625" style="0" bestFit="1" customWidth="1"/>
    <col min="19" max="19" width="7.7109375" style="0" bestFit="1" customWidth="1"/>
    <col min="20" max="20" width="8.28125" style="0" bestFit="1" customWidth="1"/>
    <col min="21" max="21" width="5.57421875" style="0" bestFit="1" customWidth="1"/>
    <col min="22" max="22" width="10.00390625" style="0" bestFit="1" customWidth="1"/>
    <col min="23" max="23" width="8.57421875" style="0" bestFit="1" customWidth="1"/>
    <col min="24" max="24" width="12.7109375" style="0" bestFit="1" customWidth="1"/>
    <col min="25" max="25" width="9.7109375" style="0" bestFit="1" customWidth="1"/>
    <col min="26" max="26" width="9.57421875" style="0" bestFit="1" customWidth="1"/>
    <col min="27" max="27" width="12.7109375" style="0" bestFit="1" customWidth="1"/>
    <col min="28" max="28" width="10.421875" style="0" bestFit="1" customWidth="1"/>
    <col min="29" max="29" width="7.140625" style="0" bestFit="1" customWidth="1"/>
    <col min="30" max="30" width="9.00390625" style="0" bestFit="1" customWidth="1"/>
    <col min="31" max="31" width="9.421875" style="0" bestFit="1" customWidth="1"/>
    <col min="32" max="32" width="4.8515625" style="0" bestFit="1" customWidth="1"/>
    <col min="33" max="33" width="4.00390625" style="0" bestFit="1" customWidth="1"/>
    <col min="34" max="35" width="7.57421875" style="0" bestFit="1" customWidth="1"/>
    <col min="36" max="36" width="27.28125" style="0" bestFit="1" customWidth="1"/>
    <col min="37" max="38" width="7.57421875" style="0" bestFit="1" customWidth="1"/>
    <col min="39" max="39" width="9.28125" style="0" customWidth="1"/>
    <col min="40" max="40" width="9.28125" style="0" bestFit="1" customWidth="1"/>
  </cols>
  <sheetData>
    <row r="1" spans="1:4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5</v>
      </c>
      <c r="AI1" t="s">
        <v>6</v>
      </c>
      <c r="AJ1" t="s">
        <v>7</v>
      </c>
      <c r="AK1" t="s">
        <v>11</v>
      </c>
      <c r="AL1" t="s">
        <v>12</v>
      </c>
      <c r="AM1" t="s">
        <v>13</v>
      </c>
      <c r="AN1" t="s">
        <v>14</v>
      </c>
    </row>
    <row r="2" spans="1:40" ht="12.75">
      <c r="A2">
        <v>1</v>
      </c>
      <c r="B2" t="s">
        <v>43</v>
      </c>
      <c r="C2">
        <v>20</v>
      </c>
      <c r="D2">
        <v>0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0</v>
      </c>
      <c r="AF2">
        <v>1</v>
      </c>
      <c r="AG2">
        <v>0</v>
      </c>
      <c r="AH2">
        <v>1</v>
      </c>
      <c r="AI2" t="s">
        <v>9</v>
      </c>
      <c r="AJ2" t="s">
        <v>10</v>
      </c>
      <c r="AK2">
        <v>1</v>
      </c>
      <c r="AL2">
        <v>5</v>
      </c>
      <c r="AM2" t="s">
        <v>8</v>
      </c>
      <c r="AN2" t="s">
        <v>114</v>
      </c>
    </row>
    <row r="3" spans="1:40" ht="12.75">
      <c r="A3">
        <v>2</v>
      </c>
      <c r="B3" t="s">
        <v>43</v>
      </c>
      <c r="C3">
        <v>19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 t="s">
        <v>9</v>
      </c>
      <c r="AJ3" t="s">
        <v>10</v>
      </c>
      <c r="AK3">
        <v>1</v>
      </c>
      <c r="AL3">
        <v>4</v>
      </c>
      <c r="AM3" t="s">
        <v>8</v>
      </c>
      <c r="AN3" t="s">
        <v>113</v>
      </c>
    </row>
    <row r="4" spans="1:40" ht="12.75">
      <c r="A4">
        <v>3</v>
      </c>
      <c r="B4" t="s">
        <v>43</v>
      </c>
      <c r="C4">
        <v>17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1</v>
      </c>
      <c r="AI4" t="s">
        <v>8</v>
      </c>
      <c r="AJ4" t="s">
        <v>99</v>
      </c>
      <c r="AK4">
        <v>1</v>
      </c>
      <c r="AL4">
        <v>5</v>
      </c>
      <c r="AM4" t="s">
        <v>8</v>
      </c>
      <c r="AN4" t="s">
        <v>112</v>
      </c>
    </row>
    <row r="5" spans="1:40" ht="12.75">
      <c r="A5">
        <v>4</v>
      </c>
      <c r="B5" t="s">
        <v>43</v>
      </c>
      <c r="C5">
        <v>16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 t="s">
        <v>8</v>
      </c>
      <c r="AJ5" t="s">
        <v>86</v>
      </c>
      <c r="AK5">
        <v>1</v>
      </c>
      <c r="AL5">
        <v>4</v>
      </c>
      <c r="AM5" t="s">
        <v>8</v>
      </c>
      <c r="AN5" t="s">
        <v>111</v>
      </c>
    </row>
    <row r="6" spans="1:39" ht="12.75">
      <c r="A6">
        <v>5</v>
      </c>
      <c r="B6" t="s">
        <v>43</v>
      </c>
      <c r="C6">
        <v>20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1</v>
      </c>
      <c r="AI6" t="s">
        <v>8</v>
      </c>
      <c r="AJ6" t="s">
        <v>86</v>
      </c>
      <c r="AK6">
        <v>1</v>
      </c>
      <c r="AL6">
        <v>5</v>
      </c>
      <c r="AM6" t="s">
        <v>9</v>
      </c>
    </row>
    <row r="7" spans="1:40" ht="12.75">
      <c r="A7">
        <v>6</v>
      </c>
      <c r="B7" t="s">
        <v>43</v>
      </c>
      <c r="C7">
        <v>18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1</v>
      </c>
      <c r="AI7" t="s">
        <v>8</v>
      </c>
      <c r="AJ7" t="s">
        <v>86</v>
      </c>
      <c r="AK7">
        <v>1</v>
      </c>
      <c r="AL7">
        <v>5</v>
      </c>
      <c r="AM7" t="s">
        <v>8</v>
      </c>
      <c r="AN7" t="s">
        <v>110</v>
      </c>
    </row>
    <row r="8" spans="1:39" ht="12.75">
      <c r="A8">
        <v>7</v>
      </c>
      <c r="B8" t="s">
        <v>43</v>
      </c>
      <c r="C8">
        <v>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1</v>
      </c>
      <c r="AI8" t="s">
        <v>8</v>
      </c>
      <c r="AJ8" t="s">
        <v>46</v>
      </c>
      <c r="AK8">
        <v>1</v>
      </c>
      <c r="AL8">
        <v>4</v>
      </c>
      <c r="AM8" t="s">
        <v>9</v>
      </c>
    </row>
    <row r="9" spans="1:39" ht="12.75">
      <c r="A9">
        <v>8</v>
      </c>
      <c r="B9" t="s">
        <v>43</v>
      </c>
      <c r="C9">
        <v>19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1</v>
      </c>
      <c r="AI9" t="s">
        <v>8</v>
      </c>
      <c r="AJ9" t="s">
        <v>71</v>
      </c>
      <c r="AK9">
        <v>1</v>
      </c>
      <c r="AL9">
        <v>4</v>
      </c>
      <c r="AM9" t="s">
        <v>9</v>
      </c>
    </row>
    <row r="10" spans="1:40" ht="12.75">
      <c r="A10">
        <v>9</v>
      </c>
      <c r="B10" t="s">
        <v>43</v>
      </c>
      <c r="C10">
        <v>14</v>
      </c>
      <c r="D10">
        <v>0</v>
      </c>
      <c r="E10">
        <v>0</v>
      </c>
      <c r="F10">
        <v>1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0</v>
      </c>
      <c r="O10">
        <v>1</v>
      </c>
      <c r="P10">
        <v>0</v>
      </c>
      <c r="Q10">
        <v>1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>
        <v>1</v>
      </c>
      <c r="AG10">
        <v>0</v>
      </c>
      <c r="AH10">
        <v>1</v>
      </c>
      <c r="AI10" t="s">
        <v>8</v>
      </c>
      <c r="AJ10" t="s">
        <v>108</v>
      </c>
      <c r="AK10">
        <v>1</v>
      </c>
      <c r="AL10">
        <v>3</v>
      </c>
      <c r="AM10" t="s">
        <v>8</v>
      </c>
      <c r="AN10" t="s">
        <v>109</v>
      </c>
    </row>
    <row r="11" spans="1:40" ht="12.75">
      <c r="A11">
        <v>10</v>
      </c>
      <c r="B11" t="s">
        <v>43</v>
      </c>
      <c r="C11">
        <v>16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1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1</v>
      </c>
      <c r="AG11">
        <v>0</v>
      </c>
      <c r="AH11">
        <v>1</v>
      </c>
      <c r="AI11" t="s">
        <v>8</v>
      </c>
      <c r="AJ11" t="s">
        <v>106</v>
      </c>
      <c r="AK11">
        <v>1</v>
      </c>
      <c r="AL11">
        <v>5</v>
      </c>
      <c r="AM11" t="s">
        <v>8</v>
      </c>
      <c r="AN11" t="s">
        <v>107</v>
      </c>
    </row>
    <row r="12" spans="1:40" ht="12.75">
      <c r="A12">
        <v>11</v>
      </c>
      <c r="B12" t="s">
        <v>43</v>
      </c>
      <c r="C12">
        <v>15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 t="s">
        <v>8</v>
      </c>
      <c r="AJ12" t="s">
        <v>104</v>
      </c>
      <c r="AK12">
        <v>1</v>
      </c>
      <c r="AL12">
        <v>5</v>
      </c>
      <c r="AM12" t="s">
        <v>8</v>
      </c>
      <c r="AN12" t="s">
        <v>105</v>
      </c>
    </row>
    <row r="13" spans="1:40" ht="12.75">
      <c r="A13">
        <v>12</v>
      </c>
      <c r="B13" t="s">
        <v>43</v>
      </c>
      <c r="C13">
        <v>13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1</v>
      </c>
      <c r="AI13" t="s">
        <v>9</v>
      </c>
      <c r="AJ13" t="s">
        <v>10</v>
      </c>
      <c r="AK13">
        <v>1</v>
      </c>
      <c r="AL13">
        <v>4</v>
      </c>
      <c r="AM13" t="s">
        <v>8</v>
      </c>
      <c r="AN13" t="s">
        <v>103</v>
      </c>
    </row>
    <row r="14" spans="1:39" ht="12.75">
      <c r="A14">
        <v>13</v>
      </c>
      <c r="B14" t="s">
        <v>43</v>
      </c>
      <c r="C14">
        <v>15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1</v>
      </c>
      <c r="AI14" t="s">
        <v>8</v>
      </c>
      <c r="AJ14" t="s">
        <v>102</v>
      </c>
      <c r="AK14">
        <v>1</v>
      </c>
      <c r="AL14">
        <v>2</v>
      </c>
      <c r="AM14" t="s">
        <v>9</v>
      </c>
    </row>
    <row r="15" spans="1:39" ht="12.75">
      <c r="A15">
        <v>14</v>
      </c>
      <c r="B15" t="s">
        <v>43</v>
      </c>
      <c r="C15">
        <v>12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 t="s">
        <v>8</v>
      </c>
      <c r="AJ15" t="s">
        <v>101</v>
      </c>
      <c r="AK15">
        <v>1</v>
      </c>
      <c r="AL15">
        <v>4</v>
      </c>
      <c r="AM15" t="s">
        <v>9</v>
      </c>
    </row>
    <row r="16" spans="1:39" ht="12.75">
      <c r="A16">
        <v>15</v>
      </c>
      <c r="B16" t="s">
        <v>43</v>
      </c>
      <c r="C16">
        <v>14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 t="s">
        <v>9</v>
      </c>
      <c r="AJ16" t="s">
        <v>10</v>
      </c>
      <c r="AK16">
        <v>1</v>
      </c>
      <c r="AL16">
        <v>4</v>
      </c>
      <c r="AM16" t="s">
        <v>9</v>
      </c>
    </row>
    <row r="17" spans="1:40" ht="12.75">
      <c r="A17">
        <v>16</v>
      </c>
      <c r="B17" t="s">
        <v>43</v>
      </c>
      <c r="C17">
        <v>13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1</v>
      </c>
      <c r="AI17" t="s">
        <v>8</v>
      </c>
      <c r="AJ17" t="s">
        <v>99</v>
      </c>
      <c r="AK17">
        <v>1</v>
      </c>
      <c r="AL17">
        <v>4</v>
      </c>
      <c r="AM17" t="s">
        <v>8</v>
      </c>
      <c r="AN17" t="s">
        <v>100</v>
      </c>
    </row>
    <row r="18" spans="1:39" ht="12.75">
      <c r="A18">
        <v>17</v>
      </c>
      <c r="B18" t="s">
        <v>43</v>
      </c>
      <c r="C18">
        <v>21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 t="s">
        <v>9</v>
      </c>
      <c r="AJ18" t="s">
        <v>10</v>
      </c>
      <c r="AK18">
        <v>2</v>
      </c>
      <c r="AL18">
        <v>3</v>
      </c>
      <c r="AM18" t="s">
        <v>9</v>
      </c>
    </row>
    <row r="19" spans="1:39" ht="12.75">
      <c r="A19">
        <v>18</v>
      </c>
      <c r="B19" t="s">
        <v>43</v>
      </c>
      <c r="C19">
        <v>14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1</v>
      </c>
      <c r="AI19" t="s">
        <v>9</v>
      </c>
      <c r="AJ19" t="s">
        <v>10</v>
      </c>
      <c r="AK19">
        <v>1</v>
      </c>
      <c r="AL19">
        <v>4</v>
      </c>
      <c r="AM19" t="s">
        <v>9</v>
      </c>
    </row>
    <row r="20" spans="1:40" ht="12.75">
      <c r="A20">
        <v>19</v>
      </c>
      <c r="B20" t="s">
        <v>43</v>
      </c>
      <c r="C20">
        <v>16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1</v>
      </c>
      <c r="AI20" t="s">
        <v>8</v>
      </c>
      <c r="AJ20" t="s">
        <v>46</v>
      </c>
      <c r="AK20">
        <v>1</v>
      </c>
      <c r="AL20">
        <v>5</v>
      </c>
      <c r="AM20" t="s">
        <v>8</v>
      </c>
      <c r="AN20" t="s">
        <v>98</v>
      </c>
    </row>
    <row r="21" spans="1:40" ht="12.75">
      <c r="A21">
        <v>20</v>
      </c>
      <c r="B21" t="s">
        <v>43</v>
      </c>
      <c r="C21">
        <v>18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1</v>
      </c>
      <c r="AI21" t="s">
        <v>8</v>
      </c>
      <c r="AJ21" t="s">
        <v>46</v>
      </c>
      <c r="AK21">
        <v>1</v>
      </c>
      <c r="AL21">
        <v>4</v>
      </c>
      <c r="AM21" t="s">
        <v>8</v>
      </c>
      <c r="AN21" t="s">
        <v>97</v>
      </c>
    </row>
    <row r="22" spans="1:40" ht="12.75">
      <c r="A22">
        <v>21</v>
      </c>
      <c r="B22" t="s">
        <v>43</v>
      </c>
      <c r="C22">
        <v>20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1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1</v>
      </c>
      <c r="AI22" t="s">
        <v>8</v>
      </c>
      <c r="AJ22" t="s">
        <v>95</v>
      </c>
      <c r="AK22">
        <v>1</v>
      </c>
      <c r="AL22">
        <v>5</v>
      </c>
      <c r="AM22" t="s">
        <v>8</v>
      </c>
      <c r="AN22" t="s">
        <v>96</v>
      </c>
    </row>
    <row r="23" spans="1:39" ht="12.75">
      <c r="A23">
        <v>22</v>
      </c>
      <c r="B23" t="s">
        <v>43</v>
      </c>
      <c r="C23">
        <v>20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>
        <v>0</v>
      </c>
      <c r="AG23">
        <v>0</v>
      </c>
      <c r="AH23">
        <v>1</v>
      </c>
      <c r="AI23" t="s">
        <v>9</v>
      </c>
      <c r="AJ23" t="s">
        <v>10</v>
      </c>
      <c r="AK23">
        <v>1</v>
      </c>
      <c r="AL23">
        <v>4</v>
      </c>
      <c r="AM23" t="s">
        <v>9</v>
      </c>
    </row>
    <row r="24" spans="1:40" ht="12.75">
      <c r="A24">
        <v>23</v>
      </c>
      <c r="B24" t="s">
        <v>43</v>
      </c>
      <c r="C24">
        <v>17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0</v>
      </c>
      <c r="AG24">
        <v>0</v>
      </c>
      <c r="AH24">
        <v>1</v>
      </c>
      <c r="AI24" t="s">
        <v>8</v>
      </c>
      <c r="AJ24" t="s">
        <v>46</v>
      </c>
      <c r="AK24">
        <v>1</v>
      </c>
      <c r="AL24">
        <v>5</v>
      </c>
      <c r="AM24" t="s">
        <v>8</v>
      </c>
      <c r="AN24" t="s">
        <v>94</v>
      </c>
    </row>
    <row r="25" spans="1:40" ht="12.75">
      <c r="A25">
        <v>24</v>
      </c>
      <c r="B25" t="s">
        <v>43</v>
      </c>
      <c r="C25">
        <v>18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 t="s">
        <v>9</v>
      </c>
      <c r="AJ25" t="s">
        <v>10</v>
      </c>
      <c r="AK25">
        <v>1</v>
      </c>
      <c r="AL25">
        <v>5</v>
      </c>
      <c r="AM25" t="s">
        <v>8</v>
      </c>
      <c r="AN25" t="s">
        <v>93</v>
      </c>
    </row>
    <row r="26" spans="1:40" ht="12.75">
      <c r="A26">
        <v>25</v>
      </c>
      <c r="B26" t="s">
        <v>43</v>
      </c>
      <c r="C26">
        <v>14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</v>
      </c>
      <c r="AI26" t="s">
        <v>8</v>
      </c>
      <c r="AJ26" t="s">
        <v>91</v>
      </c>
      <c r="AK26">
        <v>1</v>
      </c>
      <c r="AL26">
        <v>4</v>
      </c>
      <c r="AM26" t="s">
        <v>8</v>
      </c>
      <c r="AN26" t="s">
        <v>92</v>
      </c>
    </row>
    <row r="27" spans="1:39" ht="12.75">
      <c r="A27">
        <v>26</v>
      </c>
      <c r="B27" t="s">
        <v>43</v>
      </c>
      <c r="C27">
        <v>16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2</v>
      </c>
      <c r="AI27" t="s">
        <v>8</v>
      </c>
      <c r="AJ27" t="s">
        <v>46</v>
      </c>
      <c r="AK27">
        <v>1</v>
      </c>
      <c r="AL27">
        <v>5</v>
      </c>
      <c r="AM27" t="s">
        <v>9</v>
      </c>
    </row>
    <row r="28" spans="1:40" ht="12.75">
      <c r="A28">
        <v>27</v>
      </c>
      <c r="B28" t="s">
        <v>43</v>
      </c>
      <c r="C28">
        <v>23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0</v>
      </c>
      <c r="Y28">
        <v>0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1</v>
      </c>
      <c r="AI28" t="s">
        <v>9</v>
      </c>
      <c r="AJ28" t="s">
        <v>10</v>
      </c>
      <c r="AK28">
        <v>1</v>
      </c>
      <c r="AL28">
        <v>3</v>
      </c>
      <c r="AM28" t="s">
        <v>8</v>
      </c>
      <c r="AN28" t="s">
        <v>90</v>
      </c>
    </row>
    <row r="29" spans="1:39" ht="12.75">
      <c r="A29">
        <v>28</v>
      </c>
      <c r="B29" t="s">
        <v>43</v>
      </c>
      <c r="C29">
        <v>16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1</v>
      </c>
      <c r="AI29" t="s">
        <v>8</v>
      </c>
      <c r="AJ29" t="s">
        <v>46</v>
      </c>
      <c r="AK29">
        <v>1</v>
      </c>
      <c r="AL29">
        <v>4</v>
      </c>
      <c r="AM29" t="s">
        <v>9</v>
      </c>
    </row>
    <row r="30" spans="1:40" ht="12.75">
      <c r="A30">
        <v>29</v>
      </c>
      <c r="B30" t="s">
        <v>43</v>
      </c>
      <c r="C30">
        <v>17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1</v>
      </c>
      <c r="AI30" t="s">
        <v>8</v>
      </c>
      <c r="AJ30" t="s">
        <v>86</v>
      </c>
      <c r="AK30">
        <v>1</v>
      </c>
      <c r="AL30">
        <v>5</v>
      </c>
      <c r="AM30" t="s">
        <v>8</v>
      </c>
      <c r="AN30" t="s">
        <v>194</v>
      </c>
    </row>
    <row r="31" spans="1:40" ht="12.75">
      <c r="A31">
        <v>30</v>
      </c>
      <c r="B31" t="s">
        <v>43</v>
      </c>
      <c r="C31">
        <v>23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1</v>
      </c>
      <c r="AI31" t="s">
        <v>8</v>
      </c>
      <c r="AJ31" t="s">
        <v>86</v>
      </c>
      <c r="AK31">
        <v>1</v>
      </c>
      <c r="AL31">
        <v>5</v>
      </c>
      <c r="AM31" t="s">
        <v>8</v>
      </c>
      <c r="AN31" t="s">
        <v>195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23">
      <selection activeCell="A153" sqref="A1:O389"/>
    </sheetView>
  </sheetViews>
  <sheetFormatPr defaultColWidth="9.140625" defaultRowHeight="12.75"/>
  <cols>
    <col min="1" max="1" width="12.57421875" style="0" bestFit="1" customWidth="1"/>
  </cols>
  <sheetData>
    <row r="1" ht="12.75">
      <c r="A1" t="s">
        <v>134</v>
      </c>
    </row>
    <row r="2" spans="1:3" ht="12.75">
      <c r="A2" t="s">
        <v>120</v>
      </c>
      <c r="B2">
        <v>16</v>
      </c>
      <c r="C2">
        <v>1</v>
      </c>
    </row>
    <row r="3" spans="1:3" ht="12.75">
      <c r="A3" t="s">
        <v>121</v>
      </c>
      <c r="B3">
        <v>1</v>
      </c>
      <c r="C3">
        <v>0</v>
      </c>
    </row>
    <row r="4" spans="1:3" ht="12.75">
      <c r="A4" t="s">
        <v>213</v>
      </c>
      <c r="B4">
        <v>1</v>
      </c>
      <c r="C4">
        <v>2</v>
      </c>
    </row>
    <row r="5" spans="1:3" ht="12.75">
      <c r="A5" t="s">
        <v>122</v>
      </c>
      <c r="B5">
        <v>1</v>
      </c>
      <c r="C5">
        <v>0</v>
      </c>
    </row>
    <row r="6" spans="1:3" ht="12.75">
      <c r="A6" t="s">
        <v>123</v>
      </c>
      <c r="B6">
        <v>3</v>
      </c>
      <c r="C6">
        <v>2</v>
      </c>
    </row>
    <row r="7" spans="1:3" ht="12.75">
      <c r="A7" t="s">
        <v>124</v>
      </c>
      <c r="B7">
        <v>15</v>
      </c>
      <c r="C7">
        <v>8</v>
      </c>
    </row>
    <row r="8" spans="1:3" ht="12.75">
      <c r="A8" t="s">
        <v>212</v>
      </c>
      <c r="B8">
        <v>4</v>
      </c>
      <c r="C8">
        <v>1</v>
      </c>
    </row>
    <row r="9" spans="1:3" ht="12.75">
      <c r="A9" t="s">
        <v>127</v>
      </c>
      <c r="B9">
        <v>1</v>
      </c>
      <c r="C9">
        <v>2</v>
      </c>
    </row>
    <row r="10" spans="1:3" ht="12.75">
      <c r="A10" t="s">
        <v>196</v>
      </c>
      <c r="B10">
        <v>58</v>
      </c>
      <c r="C10">
        <v>11</v>
      </c>
    </row>
    <row r="11" spans="1:3" ht="12.75">
      <c r="A11" t="s">
        <v>128</v>
      </c>
      <c r="B11">
        <v>0</v>
      </c>
      <c r="C11">
        <v>0</v>
      </c>
    </row>
    <row r="12" spans="1:3" ht="12.75">
      <c r="A12" t="s">
        <v>129</v>
      </c>
      <c r="B12">
        <v>0</v>
      </c>
      <c r="C12">
        <v>0</v>
      </c>
    </row>
    <row r="13" spans="1:3" ht="12.75">
      <c r="A13" t="s">
        <v>130</v>
      </c>
      <c r="B13">
        <v>3</v>
      </c>
      <c r="C13">
        <v>3</v>
      </c>
    </row>
    <row r="14" spans="1:3" ht="12.75">
      <c r="A14" t="s">
        <v>131</v>
      </c>
      <c r="B14">
        <v>1</v>
      </c>
      <c r="C14">
        <v>2</v>
      </c>
    </row>
    <row r="15" spans="1:3" ht="12.75">
      <c r="A15" t="s">
        <v>132</v>
      </c>
      <c r="B15">
        <v>0</v>
      </c>
      <c r="C15">
        <v>0</v>
      </c>
    </row>
    <row r="16" spans="1:3" ht="12.75">
      <c r="A16" t="s">
        <v>133</v>
      </c>
      <c r="B16">
        <v>23</v>
      </c>
      <c r="C16">
        <v>74</v>
      </c>
    </row>
    <row r="19" spans="1:2" ht="12.75">
      <c r="A19" t="s">
        <v>184</v>
      </c>
      <c r="B19">
        <v>8</v>
      </c>
    </row>
    <row r="20" spans="1:2" ht="12.75">
      <c r="A20" t="s">
        <v>185</v>
      </c>
      <c r="B20">
        <v>69</v>
      </c>
    </row>
    <row r="21" spans="1:2" ht="12.75">
      <c r="A21" t="s">
        <v>186</v>
      </c>
      <c r="B21">
        <v>23</v>
      </c>
    </row>
    <row r="38" ht="12.75">
      <c r="A38" t="s">
        <v>135</v>
      </c>
    </row>
    <row r="39" spans="1:2" ht="12.75">
      <c r="A39" t="s">
        <v>136</v>
      </c>
      <c r="B39">
        <v>0</v>
      </c>
    </row>
    <row r="40" spans="1:2" ht="12.75">
      <c r="A40" t="s">
        <v>137</v>
      </c>
      <c r="B40">
        <v>10</v>
      </c>
    </row>
    <row r="41" spans="1:2" ht="12.75">
      <c r="A41" t="s">
        <v>138</v>
      </c>
      <c r="B41">
        <v>30</v>
      </c>
    </row>
    <row r="42" spans="1:2" ht="12.75">
      <c r="A42" t="s">
        <v>139</v>
      </c>
      <c r="B42">
        <v>36</v>
      </c>
    </row>
    <row r="43" spans="1:2" ht="12.75">
      <c r="A43" t="s">
        <v>140</v>
      </c>
      <c r="B43">
        <v>24</v>
      </c>
    </row>
    <row r="59" ht="12.75">
      <c r="A59" t="s">
        <v>179</v>
      </c>
    </row>
    <row r="60" spans="1:14" ht="15.75">
      <c r="A60" s="2" t="s">
        <v>141</v>
      </c>
      <c r="B60" s="18" t="s">
        <v>47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5.75">
      <c r="A61" s="2" t="s">
        <v>142</v>
      </c>
      <c r="B61" s="18" t="s">
        <v>118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2" ht="15.75">
      <c r="A62" s="2" t="s">
        <v>143</v>
      </c>
      <c r="B62" s="1" t="s">
        <v>50</v>
      </c>
    </row>
    <row r="63" spans="1:2" ht="15.75">
      <c r="A63" s="2" t="s">
        <v>144</v>
      </c>
      <c r="B63" s="1" t="s">
        <v>51</v>
      </c>
    </row>
    <row r="64" spans="1:2" ht="15.75">
      <c r="A64" s="2" t="s">
        <v>145</v>
      </c>
      <c r="B64" s="1" t="s">
        <v>53</v>
      </c>
    </row>
    <row r="65" spans="1:2" ht="15.75">
      <c r="A65" s="2" t="s">
        <v>146</v>
      </c>
      <c r="B65" s="1" t="s">
        <v>62</v>
      </c>
    </row>
    <row r="66" spans="1:14" ht="15.75">
      <c r="A66" s="2" t="s">
        <v>147</v>
      </c>
      <c r="B66" s="18" t="s">
        <v>55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2" ht="15.75">
      <c r="A67" s="2" t="s">
        <v>148</v>
      </c>
      <c r="B67" s="1" t="s">
        <v>58</v>
      </c>
    </row>
    <row r="68" spans="1:14" ht="15.75">
      <c r="A68" s="2" t="s">
        <v>149</v>
      </c>
      <c r="B68" s="18" t="s">
        <v>59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2" ht="15.75">
      <c r="A69" s="2" t="s">
        <v>150</v>
      </c>
      <c r="B69" s="1" t="s">
        <v>61</v>
      </c>
    </row>
    <row r="70" spans="1:2" ht="15.75">
      <c r="A70" s="2" t="s">
        <v>151</v>
      </c>
      <c r="B70" s="1" t="s">
        <v>63</v>
      </c>
    </row>
    <row r="71" spans="1:2" ht="15.75">
      <c r="A71" s="2" t="s">
        <v>152</v>
      </c>
      <c r="B71" s="1" t="s">
        <v>64</v>
      </c>
    </row>
    <row r="72" spans="1:2" ht="15.75">
      <c r="A72" s="2" t="s">
        <v>153</v>
      </c>
      <c r="B72" s="1" t="s">
        <v>65</v>
      </c>
    </row>
    <row r="73" spans="1:2" ht="15.75">
      <c r="A73" s="2" t="s">
        <v>154</v>
      </c>
      <c r="B73" s="1" t="s">
        <v>66</v>
      </c>
    </row>
    <row r="74" spans="1:2" ht="15.75">
      <c r="A74" s="2" t="s">
        <v>155</v>
      </c>
      <c r="B74" s="1" t="s">
        <v>67</v>
      </c>
    </row>
    <row r="75" spans="1:2" ht="15.75">
      <c r="A75" s="2" t="s">
        <v>156</v>
      </c>
      <c r="B75" s="1" t="s">
        <v>68</v>
      </c>
    </row>
    <row r="76" spans="1:2" ht="15.75">
      <c r="A76" s="2" t="s">
        <v>157</v>
      </c>
      <c r="B76" s="1" t="s">
        <v>69</v>
      </c>
    </row>
    <row r="77" spans="1:2" ht="15.75">
      <c r="A77" s="2" t="s">
        <v>158</v>
      </c>
      <c r="B77" s="1" t="s">
        <v>70</v>
      </c>
    </row>
    <row r="78" spans="1:2" ht="15.75">
      <c r="A78" s="2" t="s">
        <v>159</v>
      </c>
      <c r="B78" s="1" t="s">
        <v>73</v>
      </c>
    </row>
    <row r="79" spans="1:2" ht="15.75">
      <c r="A79" s="2" t="s">
        <v>160</v>
      </c>
      <c r="B79" s="1" t="s">
        <v>161</v>
      </c>
    </row>
    <row r="80" spans="1:2" ht="15.75">
      <c r="A80" s="2" t="s">
        <v>162</v>
      </c>
      <c r="B80" s="1" t="s">
        <v>74</v>
      </c>
    </row>
    <row r="81" spans="1:2" ht="15.75">
      <c r="A81" s="2" t="s">
        <v>163</v>
      </c>
      <c r="B81" s="1" t="s">
        <v>75</v>
      </c>
    </row>
    <row r="82" spans="1:2" ht="15.75">
      <c r="A82" s="2" t="s">
        <v>164</v>
      </c>
      <c r="B82" s="1" t="s">
        <v>76</v>
      </c>
    </row>
    <row r="83" spans="1:2" ht="15.75">
      <c r="A83" s="2" t="s">
        <v>165</v>
      </c>
      <c r="B83" s="1" t="s">
        <v>77</v>
      </c>
    </row>
    <row r="84" spans="1:2" ht="15.75">
      <c r="A84" s="2" t="s">
        <v>166</v>
      </c>
      <c r="B84" s="1" t="s">
        <v>77</v>
      </c>
    </row>
    <row r="85" spans="1:2" ht="15.75">
      <c r="A85" s="2" t="s">
        <v>167</v>
      </c>
      <c r="B85" s="1" t="s">
        <v>79</v>
      </c>
    </row>
    <row r="86" spans="1:2" ht="15.75">
      <c r="A86" s="2" t="s">
        <v>168</v>
      </c>
      <c r="B86" s="1" t="s">
        <v>81</v>
      </c>
    </row>
    <row r="87" spans="1:2" ht="15.75">
      <c r="A87" s="2" t="s">
        <v>169</v>
      </c>
      <c r="B87" s="1" t="s">
        <v>79</v>
      </c>
    </row>
    <row r="88" spans="1:13" ht="15.75">
      <c r="A88" s="2" t="s">
        <v>170</v>
      </c>
      <c r="B88" s="18" t="s">
        <v>89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2" ht="15.75">
      <c r="A89" s="2" t="s">
        <v>171</v>
      </c>
      <c r="B89" s="1" t="s">
        <v>84</v>
      </c>
    </row>
    <row r="90" spans="1:13" ht="15.75">
      <c r="A90" s="2" t="s">
        <v>172</v>
      </c>
      <c r="B90" s="18" t="s">
        <v>87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2" ht="15.75">
      <c r="A91" s="2" t="s">
        <v>173</v>
      </c>
      <c r="B91" s="1" t="s">
        <v>77</v>
      </c>
    </row>
    <row r="92" spans="1:2" ht="15.75">
      <c r="A92" s="2" t="s">
        <v>174</v>
      </c>
      <c r="B92" s="1" t="s">
        <v>84</v>
      </c>
    </row>
    <row r="93" spans="1:2" ht="15.75">
      <c r="A93" s="2" t="s">
        <v>175</v>
      </c>
      <c r="B93" s="1" t="s">
        <v>83</v>
      </c>
    </row>
    <row r="94" spans="1:2" ht="15.75">
      <c r="A94" s="2" t="s">
        <v>176</v>
      </c>
      <c r="B94" s="1" t="s">
        <v>82</v>
      </c>
    </row>
    <row r="95" spans="1:15" ht="15.75">
      <c r="A95" s="2" t="s">
        <v>177</v>
      </c>
      <c r="B95" s="18" t="s">
        <v>116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2" ht="15.75">
      <c r="A96" s="2" t="s">
        <v>178</v>
      </c>
      <c r="B96" s="1" t="s">
        <v>117</v>
      </c>
    </row>
    <row r="98" ht="15.75">
      <c r="A98" s="2" t="s">
        <v>180</v>
      </c>
    </row>
    <row r="99" spans="1:2" ht="15.75">
      <c r="A99" s="1" t="s">
        <v>181</v>
      </c>
      <c r="B99">
        <v>96</v>
      </c>
    </row>
    <row r="100" spans="1:2" ht="15.75">
      <c r="A100" s="1" t="s">
        <v>182</v>
      </c>
      <c r="B100">
        <v>1</v>
      </c>
    </row>
    <row r="101" spans="1:2" ht="15.75">
      <c r="A101" s="1" t="s">
        <v>183</v>
      </c>
      <c r="B101">
        <v>1</v>
      </c>
    </row>
    <row r="102" spans="1:2" ht="15.75">
      <c r="A102" s="1" t="s">
        <v>133</v>
      </c>
      <c r="B102">
        <v>2</v>
      </c>
    </row>
    <row r="125" spans="1:2" ht="15.75">
      <c r="A125" s="1" t="s">
        <v>181</v>
      </c>
      <c r="B125">
        <v>48</v>
      </c>
    </row>
    <row r="126" spans="1:2" ht="15.75">
      <c r="A126" s="1" t="s">
        <v>133</v>
      </c>
      <c r="B126">
        <v>52</v>
      </c>
    </row>
    <row r="144" spans="1:2" ht="15.75">
      <c r="A144" s="3" t="s">
        <v>78</v>
      </c>
      <c r="B144">
        <v>10</v>
      </c>
    </row>
    <row r="145" spans="1:2" ht="15.75">
      <c r="A145" s="3" t="s">
        <v>187</v>
      </c>
      <c r="B145">
        <v>6</v>
      </c>
    </row>
    <row r="146" spans="1:2" ht="15.75">
      <c r="A146" s="3" t="s">
        <v>188</v>
      </c>
      <c r="B146">
        <v>1</v>
      </c>
    </row>
    <row r="147" spans="1:2" ht="15.75">
      <c r="A147" s="1" t="s">
        <v>189</v>
      </c>
      <c r="B147">
        <v>1</v>
      </c>
    </row>
    <row r="148" spans="1:2" ht="15.75">
      <c r="A148" s="3" t="s">
        <v>86</v>
      </c>
      <c r="B148">
        <v>6</v>
      </c>
    </row>
    <row r="149" spans="1:2" ht="15.75">
      <c r="A149" s="3" t="s">
        <v>190</v>
      </c>
      <c r="B149">
        <v>1</v>
      </c>
    </row>
    <row r="150" spans="1:2" ht="15.75">
      <c r="A150" s="3" t="s">
        <v>191</v>
      </c>
      <c r="B150">
        <v>27</v>
      </c>
    </row>
    <row r="151" spans="1:2" ht="15.75">
      <c r="A151" s="3" t="s">
        <v>192</v>
      </c>
      <c r="B151">
        <v>2</v>
      </c>
    </row>
    <row r="152" spans="1:2" ht="15.75">
      <c r="A152" s="4" t="s">
        <v>193</v>
      </c>
      <c r="B152">
        <v>1</v>
      </c>
    </row>
    <row r="153" spans="1:2" ht="15.75">
      <c r="A153" s="3" t="s">
        <v>48</v>
      </c>
      <c r="B153">
        <v>1</v>
      </c>
    </row>
    <row r="169" spans="1:2" ht="12.75">
      <c r="A169" t="s">
        <v>181</v>
      </c>
      <c r="B169">
        <v>79</v>
      </c>
    </row>
    <row r="170" spans="1:2" ht="12.75">
      <c r="A170" t="s">
        <v>182</v>
      </c>
      <c r="B170">
        <v>8</v>
      </c>
    </row>
    <row r="171" spans="1:2" ht="12.75">
      <c r="A171" t="s">
        <v>183</v>
      </c>
      <c r="B171">
        <v>2</v>
      </c>
    </row>
    <row r="172" spans="1:2" ht="12.75">
      <c r="A172" t="s">
        <v>133</v>
      </c>
      <c r="B172">
        <v>11</v>
      </c>
    </row>
  </sheetData>
  <mergeCells count="7">
    <mergeCell ref="B88:M88"/>
    <mergeCell ref="B90:M90"/>
    <mergeCell ref="B95:O95"/>
    <mergeCell ref="B60:N60"/>
    <mergeCell ref="B61:N61"/>
    <mergeCell ref="B66:N66"/>
    <mergeCell ref="B68:N68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13">
      <selection activeCell="A139" sqref="A1:S223"/>
    </sheetView>
  </sheetViews>
  <sheetFormatPr defaultColWidth="9.140625" defaultRowHeight="12.75"/>
  <cols>
    <col min="1" max="1" width="13.28125" style="0" bestFit="1" customWidth="1"/>
  </cols>
  <sheetData>
    <row r="1" ht="12.75">
      <c r="A1" t="s">
        <v>134</v>
      </c>
    </row>
    <row r="2" spans="1:3" ht="12.75">
      <c r="A2" t="s">
        <v>120</v>
      </c>
      <c r="B2">
        <v>0</v>
      </c>
      <c r="C2">
        <v>1</v>
      </c>
    </row>
    <row r="3" spans="1:3" ht="12.75">
      <c r="A3" t="s">
        <v>121</v>
      </c>
      <c r="B3">
        <v>1</v>
      </c>
      <c r="C3">
        <v>1</v>
      </c>
    </row>
    <row r="4" spans="1:3" ht="12.75">
      <c r="A4" t="s">
        <v>126</v>
      </c>
      <c r="B4">
        <v>7</v>
      </c>
      <c r="C4">
        <v>8</v>
      </c>
    </row>
    <row r="5" spans="1:3" ht="12.75">
      <c r="A5" t="s">
        <v>122</v>
      </c>
      <c r="B5">
        <v>0</v>
      </c>
      <c r="C5">
        <v>0</v>
      </c>
    </row>
    <row r="6" spans="1:3" ht="12.75">
      <c r="A6" t="s">
        <v>123</v>
      </c>
      <c r="B6">
        <v>10</v>
      </c>
      <c r="C6">
        <v>10</v>
      </c>
    </row>
    <row r="7" spans="1:3" ht="12.75">
      <c r="A7" t="s">
        <v>124</v>
      </c>
      <c r="B7">
        <v>3</v>
      </c>
      <c r="C7">
        <v>1</v>
      </c>
    </row>
    <row r="8" spans="1:3" ht="12.75">
      <c r="A8" t="s">
        <v>125</v>
      </c>
      <c r="B8">
        <v>0</v>
      </c>
      <c r="C8">
        <v>0</v>
      </c>
    </row>
    <row r="9" spans="1:3" ht="12.75">
      <c r="A9" t="s">
        <v>127</v>
      </c>
      <c r="B9">
        <v>2</v>
      </c>
      <c r="C9">
        <v>6</v>
      </c>
    </row>
    <row r="10" spans="1:3" ht="12.75">
      <c r="A10" t="s">
        <v>196</v>
      </c>
      <c r="B10">
        <v>3</v>
      </c>
      <c r="C10">
        <v>0</v>
      </c>
    </row>
    <row r="11" spans="1:3" ht="12.75">
      <c r="A11" t="s">
        <v>128</v>
      </c>
      <c r="B11">
        <v>1</v>
      </c>
      <c r="C11">
        <v>1</v>
      </c>
    </row>
    <row r="12" spans="1:3" ht="12.75">
      <c r="A12" t="s">
        <v>129</v>
      </c>
      <c r="B12">
        <v>0</v>
      </c>
      <c r="C12">
        <v>0</v>
      </c>
    </row>
    <row r="13" spans="1:3" ht="12.75">
      <c r="A13" t="s">
        <v>130</v>
      </c>
      <c r="B13">
        <v>21</v>
      </c>
      <c r="C13">
        <v>18</v>
      </c>
    </row>
    <row r="14" spans="1:3" ht="12.75">
      <c r="A14" t="s">
        <v>131</v>
      </c>
      <c r="B14">
        <v>1</v>
      </c>
      <c r="C14">
        <v>4</v>
      </c>
    </row>
    <row r="15" spans="1:3" ht="12.75">
      <c r="A15" t="s">
        <v>132</v>
      </c>
      <c r="B15">
        <v>2</v>
      </c>
      <c r="C15">
        <v>4</v>
      </c>
    </row>
    <row r="16" spans="1:3" ht="12.75">
      <c r="A16" t="s">
        <v>133</v>
      </c>
      <c r="B16">
        <v>1</v>
      </c>
      <c r="C16">
        <v>0</v>
      </c>
    </row>
    <row r="37" ht="12.75">
      <c r="A37" t="s">
        <v>135</v>
      </c>
    </row>
    <row r="38" spans="1:2" ht="12.75">
      <c r="A38" t="s">
        <v>136</v>
      </c>
      <c r="B38">
        <v>0</v>
      </c>
    </row>
    <row r="39" spans="1:2" ht="12.75">
      <c r="A39" t="s">
        <v>137</v>
      </c>
      <c r="B39">
        <v>1</v>
      </c>
    </row>
    <row r="40" spans="1:2" ht="12.75">
      <c r="A40" t="s">
        <v>138</v>
      </c>
      <c r="B40">
        <v>3</v>
      </c>
    </row>
    <row r="41" spans="1:2" ht="12.75">
      <c r="A41" t="s">
        <v>139</v>
      </c>
      <c r="B41">
        <v>13</v>
      </c>
    </row>
    <row r="42" spans="1:2" ht="12.75">
      <c r="A42" t="s">
        <v>140</v>
      </c>
      <c r="B42">
        <v>13</v>
      </c>
    </row>
    <row r="61" ht="12.75">
      <c r="A61" t="s">
        <v>179</v>
      </c>
    </row>
    <row r="62" spans="1:15" ht="15.75">
      <c r="A62" s="2" t="s">
        <v>197</v>
      </c>
      <c r="B62" s="18" t="s">
        <v>114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2" t="s">
        <v>198</v>
      </c>
      <c r="B63" s="5" t="s">
        <v>113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8" ht="15.75">
      <c r="A64" s="2" t="s">
        <v>199</v>
      </c>
      <c r="B64" s="5" t="s">
        <v>112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9" ht="15.75">
      <c r="A65" s="2" t="s">
        <v>200</v>
      </c>
      <c r="B65" s="18" t="s">
        <v>111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8" ht="15.75">
      <c r="A66" s="2" t="s">
        <v>201</v>
      </c>
      <c r="B66" s="18" t="s">
        <v>110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5.75">
      <c r="A67" s="2" t="s">
        <v>142</v>
      </c>
      <c r="B67" s="18" t="s">
        <v>109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9" ht="15.75">
      <c r="A68" s="2" t="s">
        <v>143</v>
      </c>
      <c r="B68" s="18" t="s">
        <v>107</v>
      </c>
      <c r="C68" s="18"/>
      <c r="D68" s="18"/>
      <c r="E68" s="18"/>
      <c r="F68" s="18"/>
      <c r="G68" s="18"/>
      <c r="H68" s="18"/>
      <c r="I68" s="18"/>
    </row>
    <row r="69" spans="1:15" ht="15.75">
      <c r="A69" s="2" t="s">
        <v>144</v>
      </c>
      <c r="B69" s="18" t="s">
        <v>105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6" ht="15.75">
      <c r="A70" s="2" t="s">
        <v>202</v>
      </c>
      <c r="B70" s="18" t="s">
        <v>103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3" ht="15.75">
      <c r="A71" s="2" t="s">
        <v>145</v>
      </c>
      <c r="B71" s="18" t="s">
        <v>100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6" ht="15.75">
      <c r="A72" s="2" t="s">
        <v>203</v>
      </c>
      <c r="B72" s="18" t="s">
        <v>98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8" ht="15.75">
      <c r="A73" s="2" t="s">
        <v>204</v>
      </c>
      <c r="B73" s="18" t="s">
        <v>97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7" ht="15.75">
      <c r="A74" s="2" t="s">
        <v>205</v>
      </c>
      <c r="B74" s="18" t="s">
        <v>96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5.75">
      <c r="A75" s="2" t="s">
        <v>206</v>
      </c>
      <c r="B75" s="18" t="s">
        <v>94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6" ht="15.75">
      <c r="A76" s="2" t="s">
        <v>147</v>
      </c>
      <c r="B76" s="18" t="s">
        <v>93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7" ht="15.75">
      <c r="A77" s="2" t="s">
        <v>207</v>
      </c>
      <c r="B77" s="18" t="s">
        <v>92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5.75">
      <c r="A78" s="2" t="s">
        <v>208</v>
      </c>
      <c r="B78" s="18" t="s">
        <v>90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5.75">
      <c r="A79" s="2" t="s">
        <v>209</v>
      </c>
      <c r="B79" s="18" t="s">
        <v>210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5.75">
      <c r="A80" s="2" t="s">
        <v>148</v>
      </c>
      <c r="B80" s="1" t="s">
        <v>195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2" ht="15.75">
      <c r="A82" s="2" t="s">
        <v>180</v>
      </c>
    </row>
    <row r="83" spans="1:2" ht="15.75">
      <c r="A83" s="1" t="s">
        <v>181</v>
      </c>
      <c r="B83">
        <v>27</v>
      </c>
    </row>
    <row r="84" spans="1:2" ht="15.75">
      <c r="A84" s="1" t="s">
        <v>182</v>
      </c>
      <c r="B84">
        <v>2</v>
      </c>
    </row>
    <row r="85" spans="1:2" ht="15.75">
      <c r="A85" s="1" t="s">
        <v>183</v>
      </c>
      <c r="B85">
        <v>1</v>
      </c>
    </row>
    <row r="86" spans="1:2" ht="15.75">
      <c r="A86" s="1" t="s">
        <v>133</v>
      </c>
      <c r="B86">
        <v>0</v>
      </c>
    </row>
    <row r="111" spans="1:2" ht="15.75">
      <c r="A111" s="1" t="s">
        <v>181</v>
      </c>
      <c r="B111">
        <v>21</v>
      </c>
    </row>
    <row r="112" spans="1:2" ht="15.75">
      <c r="A112" s="1" t="s">
        <v>133</v>
      </c>
      <c r="B112">
        <v>9</v>
      </c>
    </row>
    <row r="135" spans="1:2" ht="15.75">
      <c r="A135" s="3" t="s">
        <v>78</v>
      </c>
      <c r="B135">
        <v>13</v>
      </c>
    </row>
    <row r="136" spans="1:2" ht="15.75">
      <c r="A136" s="3" t="s">
        <v>86</v>
      </c>
      <c r="B136">
        <v>13</v>
      </c>
    </row>
    <row r="137" spans="1:2" ht="15.75">
      <c r="A137" s="3" t="s">
        <v>211</v>
      </c>
      <c r="B137">
        <v>2</v>
      </c>
    </row>
    <row r="138" spans="1:2" ht="15.75">
      <c r="A138" s="3" t="s">
        <v>191</v>
      </c>
      <c r="B138">
        <v>1</v>
      </c>
    </row>
    <row r="139" spans="1:2" ht="15.75">
      <c r="A139" s="3" t="s">
        <v>192</v>
      </c>
      <c r="B139">
        <v>8</v>
      </c>
    </row>
    <row r="140" ht="15.75">
      <c r="A140" s="4"/>
    </row>
    <row r="141" ht="15.75">
      <c r="A141" s="3"/>
    </row>
    <row r="157" spans="1:2" ht="12.75">
      <c r="A157" t="s">
        <v>181</v>
      </c>
      <c r="B157">
        <v>29</v>
      </c>
    </row>
    <row r="158" spans="1:2" ht="12.75">
      <c r="A158" t="s">
        <v>182</v>
      </c>
      <c r="B158">
        <v>1</v>
      </c>
    </row>
    <row r="159" spans="1:2" ht="12.75">
      <c r="A159" t="s">
        <v>183</v>
      </c>
      <c r="B159">
        <v>0</v>
      </c>
    </row>
    <row r="160" spans="1:2" ht="12.75">
      <c r="A160" t="s">
        <v>133</v>
      </c>
      <c r="B160">
        <v>0</v>
      </c>
    </row>
  </sheetData>
  <mergeCells count="16">
    <mergeCell ref="B62:O62"/>
    <mergeCell ref="B79:Q79"/>
    <mergeCell ref="B74:Q74"/>
    <mergeCell ref="B75:Q75"/>
    <mergeCell ref="B76:P76"/>
    <mergeCell ref="B77:Q77"/>
    <mergeCell ref="B65:S65"/>
    <mergeCell ref="B66:R66"/>
    <mergeCell ref="B68:I68"/>
    <mergeCell ref="B69:O69"/>
    <mergeCell ref="B67:R67"/>
    <mergeCell ref="B78:Q78"/>
    <mergeCell ref="B72:P72"/>
    <mergeCell ref="B73:R73"/>
    <mergeCell ref="B70:P70"/>
    <mergeCell ref="B71:M71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G31" sqref="G31"/>
    </sheetView>
  </sheetViews>
  <sheetFormatPr defaultColWidth="9.140625" defaultRowHeight="12.75"/>
  <cols>
    <col min="2" max="2" width="12.00390625" style="0" bestFit="1" customWidth="1"/>
    <col min="5" max="6" width="10.421875" style="0" bestFit="1" customWidth="1"/>
    <col min="8" max="8" width="10.421875" style="0" bestFit="1" customWidth="1"/>
    <col min="9" max="9" width="1.421875" style="0" customWidth="1"/>
    <col min="10" max="10" width="2.28125" style="0" hidden="1" customWidth="1"/>
    <col min="11" max="11" width="4.28125" style="0" hidden="1" customWidth="1"/>
    <col min="12" max="12" width="9.140625" style="0" hidden="1" customWidth="1"/>
    <col min="13" max="13" width="12.8515625" style="0" bestFit="1" customWidth="1"/>
    <col min="14" max="14" width="10.421875" style="0" bestFit="1" customWidth="1"/>
    <col min="15" max="15" width="12.00390625" style="0" bestFit="1" customWidth="1"/>
  </cols>
  <sheetData>
    <row r="1" spans="1:13" ht="23.25" thickBot="1">
      <c r="A1" s="25" t="s">
        <v>214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4" ht="12.75">
      <c r="A2" s="7" t="s">
        <v>215</v>
      </c>
      <c r="B2" s="28" t="s">
        <v>216</v>
      </c>
      <c r="C2" s="28"/>
      <c r="D2" s="28"/>
      <c r="E2" s="28"/>
      <c r="F2" s="28"/>
      <c r="G2" s="28" t="s">
        <v>217</v>
      </c>
      <c r="H2" s="28"/>
      <c r="I2" s="28"/>
      <c r="J2" s="28"/>
      <c r="K2" s="28"/>
      <c r="L2" s="28"/>
      <c r="M2" s="8" t="s">
        <v>218</v>
      </c>
      <c r="N2" s="17">
        <v>0.19</v>
      </c>
    </row>
    <row r="3" spans="1:15" ht="12.75">
      <c r="A3" s="9" t="s">
        <v>197</v>
      </c>
      <c r="B3" s="29" t="s">
        <v>219</v>
      </c>
      <c r="C3" s="29"/>
      <c r="D3" s="29"/>
      <c r="E3" s="29"/>
      <c r="F3" s="29"/>
      <c r="G3" s="30" t="s">
        <v>220</v>
      </c>
      <c r="H3" s="30"/>
      <c r="I3" s="30"/>
      <c r="J3" s="30"/>
      <c r="K3" s="30"/>
      <c r="L3" s="30"/>
      <c r="M3" s="10">
        <f>14*10000</f>
        <v>140000</v>
      </c>
      <c r="N3" s="14">
        <f>M3/100*19</f>
        <v>26600</v>
      </c>
      <c r="O3" s="14">
        <f>M3+N3</f>
        <v>166600</v>
      </c>
    </row>
    <row r="4" spans="1:15" ht="12.75">
      <c r="A4" s="9" t="s">
        <v>198</v>
      </c>
      <c r="B4" s="23" t="s">
        <v>244</v>
      </c>
      <c r="C4" s="23"/>
      <c r="D4" s="23"/>
      <c r="E4" s="23"/>
      <c r="F4" s="23"/>
      <c r="G4" s="24" t="s">
        <v>221</v>
      </c>
      <c r="H4" s="24"/>
      <c r="I4" s="24"/>
      <c r="J4" s="24"/>
      <c r="K4" s="24"/>
      <c r="L4" s="24"/>
      <c r="M4" s="15">
        <f>5*5000</f>
        <v>25000</v>
      </c>
      <c r="N4" s="14">
        <f aca="true" t="shared" si="0" ref="N4:N13">M4/100*19</f>
        <v>4750</v>
      </c>
      <c r="O4" s="14">
        <f aca="true" t="shared" si="1" ref="O4:O13">M4+N4</f>
        <v>29750</v>
      </c>
    </row>
    <row r="5" spans="1:15" ht="12.75">
      <c r="A5" s="9" t="s">
        <v>199</v>
      </c>
      <c r="B5" s="23" t="s">
        <v>222</v>
      </c>
      <c r="C5" s="23"/>
      <c r="D5" s="23"/>
      <c r="E5" s="23"/>
      <c r="F5" s="23"/>
      <c r="G5" s="24" t="s">
        <v>223</v>
      </c>
      <c r="H5" s="24"/>
      <c r="I5" s="24"/>
      <c r="J5" s="24"/>
      <c r="K5" s="24"/>
      <c r="L5" s="24"/>
      <c r="M5" s="15">
        <f>11*5000</f>
        <v>55000</v>
      </c>
      <c r="N5" s="14">
        <f t="shared" si="0"/>
        <v>10450</v>
      </c>
      <c r="O5" s="14">
        <f t="shared" si="1"/>
        <v>65450</v>
      </c>
    </row>
    <row r="6" spans="1:15" ht="12.75">
      <c r="A6" s="9" t="s">
        <v>200</v>
      </c>
      <c r="B6" s="23" t="s">
        <v>224</v>
      </c>
      <c r="C6" s="23"/>
      <c r="D6" s="23"/>
      <c r="E6" s="23"/>
      <c r="F6" s="23"/>
      <c r="G6" s="24" t="s">
        <v>225</v>
      </c>
      <c r="H6" s="24"/>
      <c r="I6" s="24"/>
      <c r="J6" s="24"/>
      <c r="K6" s="24"/>
      <c r="L6" s="24"/>
      <c r="M6" s="15">
        <f>2*61000</f>
        <v>122000</v>
      </c>
      <c r="N6" s="14">
        <f t="shared" si="0"/>
        <v>23180</v>
      </c>
      <c r="O6" s="14">
        <f t="shared" si="1"/>
        <v>145180</v>
      </c>
    </row>
    <row r="7" spans="1:15" ht="12.75">
      <c r="A7" s="9" t="s">
        <v>141</v>
      </c>
      <c r="B7" s="23" t="s">
        <v>226</v>
      </c>
      <c r="C7" s="23"/>
      <c r="D7" s="23"/>
      <c r="E7" s="23"/>
      <c r="F7" s="23"/>
      <c r="G7" s="24" t="s">
        <v>227</v>
      </c>
      <c r="H7" s="24"/>
      <c r="I7" s="24"/>
      <c r="J7" s="24"/>
      <c r="K7" s="24"/>
      <c r="L7" s="24"/>
      <c r="M7" s="15">
        <f>10*10500</f>
        <v>105000</v>
      </c>
      <c r="N7" s="14">
        <f t="shared" si="0"/>
        <v>19950</v>
      </c>
      <c r="O7" s="14">
        <f t="shared" si="1"/>
        <v>124950</v>
      </c>
    </row>
    <row r="8" spans="1:15" ht="12.75">
      <c r="A8" s="9" t="s">
        <v>201</v>
      </c>
      <c r="B8" s="23" t="s">
        <v>228</v>
      </c>
      <c r="C8" s="23"/>
      <c r="D8" s="23"/>
      <c r="E8" s="23"/>
      <c r="F8" s="23"/>
      <c r="G8" s="24" t="s">
        <v>229</v>
      </c>
      <c r="H8" s="24"/>
      <c r="I8" s="24"/>
      <c r="J8" s="24"/>
      <c r="K8" s="24"/>
      <c r="L8" s="24"/>
      <c r="M8" s="15">
        <v>200000</v>
      </c>
      <c r="N8" s="14">
        <f t="shared" si="0"/>
        <v>38000</v>
      </c>
      <c r="O8" s="14">
        <f t="shared" si="1"/>
        <v>238000</v>
      </c>
    </row>
    <row r="9" spans="1:15" ht="12.75">
      <c r="A9" s="9" t="s">
        <v>230</v>
      </c>
      <c r="B9" s="23" t="s">
        <v>231</v>
      </c>
      <c r="C9" s="23"/>
      <c r="D9" s="23"/>
      <c r="E9" s="23"/>
      <c r="F9" s="23"/>
      <c r="G9" s="24" t="s">
        <v>232</v>
      </c>
      <c r="H9" s="24"/>
      <c r="I9" s="24"/>
      <c r="J9" s="24"/>
      <c r="K9" s="24"/>
      <c r="L9" s="24"/>
      <c r="M9" s="15">
        <v>44200</v>
      </c>
      <c r="N9" s="14">
        <f t="shared" si="0"/>
        <v>8398</v>
      </c>
      <c r="O9" s="14">
        <f t="shared" si="1"/>
        <v>52598</v>
      </c>
    </row>
    <row r="10" spans="1:15" ht="12.75">
      <c r="A10" s="9" t="s">
        <v>233</v>
      </c>
      <c r="B10" s="23" t="s">
        <v>234</v>
      </c>
      <c r="C10" s="23"/>
      <c r="D10" s="23"/>
      <c r="E10" s="23"/>
      <c r="F10" s="23"/>
      <c r="G10" s="24" t="s">
        <v>235</v>
      </c>
      <c r="H10" s="24"/>
      <c r="I10" s="24"/>
      <c r="J10" s="24"/>
      <c r="K10" s="24"/>
      <c r="L10" s="24"/>
      <c r="M10" s="15">
        <v>44000</v>
      </c>
      <c r="N10" s="14">
        <f t="shared" si="0"/>
        <v>8360</v>
      </c>
      <c r="O10" s="14">
        <f t="shared" si="1"/>
        <v>52360</v>
      </c>
    </row>
    <row r="11" spans="1:15" ht="12.75">
      <c r="A11" s="9" t="s">
        <v>142</v>
      </c>
      <c r="B11" s="23" t="s">
        <v>236</v>
      </c>
      <c r="C11" s="23"/>
      <c r="D11" s="23"/>
      <c r="E11" s="23"/>
      <c r="F11" s="23"/>
      <c r="G11" s="24" t="s">
        <v>237</v>
      </c>
      <c r="H11" s="24"/>
      <c r="I11" s="24"/>
      <c r="J11" s="24"/>
      <c r="K11" s="24"/>
      <c r="L11" s="24"/>
      <c r="M11" s="15">
        <v>150000</v>
      </c>
      <c r="N11" s="14">
        <f t="shared" si="0"/>
        <v>28500</v>
      </c>
      <c r="O11" s="14">
        <f t="shared" si="1"/>
        <v>178500</v>
      </c>
    </row>
    <row r="12" spans="1:15" ht="13.5" thickBot="1">
      <c r="A12" s="11" t="s">
        <v>143</v>
      </c>
      <c r="B12" s="19" t="s">
        <v>245</v>
      </c>
      <c r="C12" s="19"/>
      <c r="D12" s="19"/>
      <c r="E12" s="19"/>
      <c r="F12" s="19"/>
      <c r="G12" s="20" t="s">
        <v>239</v>
      </c>
      <c r="H12" s="20"/>
      <c r="I12" s="20"/>
      <c r="J12" s="20"/>
      <c r="K12" s="20"/>
      <c r="L12" s="20"/>
      <c r="M12" s="16">
        <v>50000</v>
      </c>
      <c r="N12" s="14">
        <f t="shared" si="0"/>
        <v>9500</v>
      </c>
      <c r="O12" s="14">
        <f t="shared" si="1"/>
        <v>59500</v>
      </c>
    </row>
    <row r="13" spans="1:15" ht="13.5" thickBot="1">
      <c r="A13" s="12"/>
      <c r="B13" s="21" t="s">
        <v>238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3">
        <f>SUM(M3:M12)</f>
        <v>935200</v>
      </c>
      <c r="N13" s="14">
        <f t="shared" si="0"/>
        <v>177688</v>
      </c>
      <c r="O13" s="14">
        <f t="shared" si="1"/>
        <v>1112888</v>
      </c>
    </row>
    <row r="17" spans="1:2" ht="12.75">
      <c r="A17" t="s">
        <v>243</v>
      </c>
      <c r="B17" s="14">
        <f>O6+O7+O8+O9+O10</f>
        <v>613088</v>
      </c>
    </row>
    <row r="18" spans="1:8" ht="12.75">
      <c r="A18" t="s">
        <v>240</v>
      </c>
      <c r="B18" s="14">
        <f>O12/2</f>
        <v>29750</v>
      </c>
      <c r="H18" s="14"/>
    </row>
    <row r="19" spans="1:2" ht="12.75">
      <c r="A19" t="s">
        <v>241</v>
      </c>
      <c r="B19" s="14">
        <f>O5+O4+O11</f>
        <v>273700</v>
      </c>
    </row>
    <row r="20" spans="1:5" ht="12.75">
      <c r="A20" t="s">
        <v>242</v>
      </c>
      <c r="B20" s="14">
        <f>O3+O12/2</f>
        <v>196350</v>
      </c>
      <c r="E20" s="14"/>
    </row>
    <row r="21" ht="12.75">
      <c r="B21" s="14">
        <f>SUM(B17:B20)</f>
        <v>1112888</v>
      </c>
    </row>
    <row r="25" ht="12.75">
      <c r="B25" s="14"/>
    </row>
    <row r="26" ht="12.75">
      <c r="F26" s="14"/>
    </row>
  </sheetData>
  <mergeCells count="24">
    <mergeCell ref="A1:M1"/>
    <mergeCell ref="B2:F2"/>
    <mergeCell ref="G2:L2"/>
    <mergeCell ref="B3:F3"/>
    <mergeCell ref="G3:L3"/>
    <mergeCell ref="B4:F4"/>
    <mergeCell ref="G4:L4"/>
    <mergeCell ref="B5:F5"/>
    <mergeCell ref="G5:L5"/>
    <mergeCell ref="B6:F6"/>
    <mergeCell ref="G6:L6"/>
    <mergeCell ref="B7:F7"/>
    <mergeCell ref="G7:L7"/>
    <mergeCell ref="B8:F8"/>
    <mergeCell ref="G8:L8"/>
    <mergeCell ref="B9:F9"/>
    <mergeCell ref="G9:L9"/>
    <mergeCell ref="B12:F12"/>
    <mergeCell ref="G12:L12"/>
    <mergeCell ref="B13:L13"/>
    <mergeCell ref="B10:F10"/>
    <mergeCell ref="G10:L10"/>
    <mergeCell ref="B11:F11"/>
    <mergeCell ref="G11:L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Komárková</dc:creator>
  <cp:keywords/>
  <dc:description/>
  <cp:lastModifiedBy>DR.KOZ.MAN</cp:lastModifiedBy>
  <cp:lastPrinted>2008-02-27T09:18:38Z</cp:lastPrinted>
  <dcterms:created xsi:type="dcterms:W3CDTF">2008-02-26T08:43:37Z</dcterms:created>
  <dcterms:modified xsi:type="dcterms:W3CDTF">2008-04-17T11:45:24Z</dcterms:modified>
  <cp:category/>
  <cp:version/>
  <cp:contentType/>
  <cp:contentStatus/>
</cp:coreProperties>
</file>